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05" windowWidth="14220" windowHeight="8520" activeTab="0"/>
  </bookViews>
  <sheets>
    <sheet name="Инструкция" sheetId="1" r:id="rId1"/>
    <sheet name="AC FRT HR HPV Screen Results" sheetId="2" r:id="rId2"/>
  </sheets>
  <definedNames>
    <definedName name="_xlnm.Print_Area" localSheetId="1">'AC FRT HR HPV Screen Results'!$B$1:$O$278</definedName>
  </definedNames>
  <calcPr fullCalcOnLoad="1"/>
</workbook>
</file>

<file path=xl/sharedStrings.xml><?xml version="1.0" encoding="utf-8"?>
<sst xmlns="http://schemas.openxmlformats.org/spreadsheetml/2006/main" count="200" uniqueCount="103">
  <si>
    <t>Name</t>
  </si>
  <si>
    <t>Ct</t>
  </si>
  <si>
    <t>Fam</t>
  </si>
  <si>
    <t>№№</t>
  </si>
  <si>
    <t>Описание</t>
  </si>
  <si>
    <t>Дата:</t>
  </si>
  <si>
    <t>Описание:</t>
  </si>
  <si>
    <t>Joe</t>
  </si>
  <si>
    <t>Rox</t>
  </si>
  <si>
    <t>Cy5</t>
  </si>
  <si>
    <t>pos</t>
  </si>
  <si>
    <t>+</t>
  </si>
  <si>
    <t>K+</t>
  </si>
  <si>
    <t>Положительный контроль</t>
  </si>
  <si>
    <t>Считается удовлетворительным, в случае наличия положительного сигнала внутреннего контроля (ВК) (Fam) и хотя бы одного сигнала по каналам Joe, Rox или Cy5</t>
  </si>
  <si>
    <t>neg</t>
  </si>
  <si>
    <t>-</t>
  </si>
  <si>
    <t>K-</t>
  </si>
  <si>
    <t>Отрицательный контроль</t>
  </si>
  <si>
    <t>NTC</t>
  </si>
  <si>
    <r>
      <t xml:space="preserve">Считается удовлетворительным в случае отсутсвия сигнала по всем каналам. </t>
    </r>
    <r>
      <rPr>
        <i/>
        <sz val="10"/>
        <rFont val="Arial Cyr"/>
        <family val="2"/>
      </rPr>
      <t>Пример: ТЕ-буфер</t>
    </r>
  </si>
  <si>
    <t>Обозначение</t>
  </si>
  <si>
    <t>Расшифровка</t>
  </si>
  <si>
    <t>ДНК человека + ДНК ВПЧ в буфере</t>
  </si>
  <si>
    <t>чистый буфер</t>
  </si>
  <si>
    <t>#</t>
  </si>
  <si>
    <t>Нет образца</t>
  </si>
  <si>
    <t>Результат не анализируется</t>
  </si>
  <si>
    <t>эксперимент не ставился</t>
  </si>
  <si>
    <t>Описание результатов</t>
  </si>
  <si>
    <t>Результат</t>
  </si>
  <si>
    <t>A7</t>
  </si>
  <si>
    <t>A9</t>
  </si>
  <si>
    <t>A5/A6</t>
  </si>
  <si>
    <t>Обнаружен ВПЧ соответсвующей филогенетической ветви: А7 (типы 18, 39, 45, 59) ,А9 (типы 16, 31, 33, 35, 52, 58) или А5/А6 (типы 51, 56)</t>
  </si>
  <si>
    <t>(сомн.А7)</t>
  </si>
  <si>
    <t>(сомн.А9)</t>
  </si>
  <si>
    <t>(сомн.А5/А6)</t>
  </si>
  <si>
    <t>Результат сомнительный и требует повторного исследования. повторное воспроизведение результата свидетельствует о положительности образца, невоспроизведение - об отрицательности.</t>
  </si>
  <si>
    <t>Валидность-?</t>
  </si>
  <si>
    <t>Клинические образцы, не содержащие сигнала внутреннего контроля или с сигналом внутреннего контроля больше заданного порога при этом не сожержащие ни одного сигнала по каналам Joe, Rox и Cy5 меньше заданного порога считаются невалидными. Требуется перестановка образца.</t>
  </si>
  <si>
    <t>Контаминация</t>
  </si>
  <si>
    <t>Сбой реакции</t>
  </si>
  <si>
    <t>Принятые в программе условные обозначения для образцов</t>
  </si>
  <si>
    <t>Порог слабых образцов, Ct</t>
  </si>
  <si>
    <t>Выставляется в случае отсутсвия в положительном контроле сигнала внутреннего контроля и/или отсутсвия сигнала меньшего, чем порог, по всем трем каналам Joe, Rox Cy5. Требуется повторить эксперимент</t>
  </si>
  <si>
    <t>Состав</t>
  </si>
  <si>
    <t>Выставляется в случае выявления любого сигнала в отрицательном контроле. Эксперимент считается невалидным, требуется повтор эксперимента.</t>
  </si>
  <si>
    <t>Очистка таблицы</t>
  </si>
  <si>
    <t xml:space="preserve">Вы уверены, что хотите удалить все содержимое таблицы? </t>
  </si>
  <si>
    <r>
      <t>N.B!</t>
    </r>
    <r>
      <rPr>
        <sz val="10"/>
        <rFont val="Arial Cyr"/>
        <family val="0"/>
      </rPr>
      <t xml:space="preserve"> Отмена данного действия будет невозможна</t>
    </r>
  </si>
  <si>
    <t>Кач.</t>
  </si>
  <si>
    <t>Клиническая значимость</t>
  </si>
  <si>
    <t>K1</t>
  </si>
  <si>
    <t>K2</t>
  </si>
  <si>
    <t>K3</t>
  </si>
  <si>
    <t>кол-во клеток</t>
  </si>
  <si>
    <t>B =</t>
  </si>
  <si>
    <t>Conc</t>
  </si>
  <si>
    <t>Прибор:</t>
  </si>
  <si>
    <t>Line</t>
  </si>
  <si>
    <t>Филогенетическая группа</t>
  </si>
  <si>
    <t>k</t>
  </si>
  <si>
    <t>b</t>
  </si>
  <si>
    <t>r</t>
  </si>
  <si>
    <t>Корреляция калибровочной линии:</t>
  </si>
  <si>
    <t>R^2 =</t>
  </si>
  <si>
    <t>lg ВПЧ A9/ 10^5 клеток</t>
  </si>
  <si>
    <r>
      <t xml:space="preserve">lg ВПЧ </t>
    </r>
    <r>
      <rPr>
        <b/>
        <sz val="10"/>
        <rFont val="Arial Cyr"/>
        <family val="0"/>
      </rPr>
      <t>A9</t>
    </r>
    <r>
      <rPr>
        <sz val="10"/>
        <rFont val="Arial Cyr"/>
        <family val="0"/>
      </rPr>
      <t>/ 10^5 клеток</t>
    </r>
  </si>
  <si>
    <r>
      <t xml:space="preserve">lg ВПЧ </t>
    </r>
    <r>
      <rPr>
        <b/>
        <sz val="10"/>
        <rFont val="Arial Cyr"/>
        <family val="0"/>
      </rPr>
      <t>A7</t>
    </r>
    <r>
      <rPr>
        <sz val="10"/>
        <rFont val="Arial Cyr"/>
        <family val="0"/>
      </rPr>
      <t>/ 10^5 клеток</t>
    </r>
  </si>
  <si>
    <r>
      <t xml:space="preserve">lg ВПЧ </t>
    </r>
    <r>
      <rPr>
        <b/>
        <sz val="10"/>
        <rFont val="Arial Cyr"/>
        <family val="0"/>
      </rPr>
      <t>A5A6</t>
    </r>
    <r>
      <rPr>
        <sz val="10"/>
        <rFont val="Arial Cyr"/>
        <family val="0"/>
      </rPr>
      <t>/ 10^5 клеток</t>
    </r>
  </si>
  <si>
    <t>СУММ lg ВПЧ/ 10^5 клеток</t>
  </si>
  <si>
    <t>lg ВПЧ A7/ 10^5 клеток</t>
  </si>
  <si>
    <t>lg ВПЧ A5A6/ 10^5 клеток</t>
  </si>
  <si>
    <t>Параметры калибровочной линии:</t>
  </si>
  <si>
    <t>Ошибка внутренней калибровки</t>
  </si>
  <si>
    <t xml:space="preserve">Внутренняя калибровка предполагает наличие калибраторов в текущей постановке </t>
  </si>
  <si>
    <t>1. Системе не удалось обнаружить один или несколько калибровочных образцов, проверьте правильность их обозначения:</t>
  </si>
  <si>
    <r>
      <t xml:space="preserve">В поле "Обозначение" наиболее концентрированный калибровочный образец должен быть обозначен как </t>
    </r>
    <r>
      <rPr>
        <b/>
        <sz val="10"/>
        <rFont val="Arial Cyr"/>
        <family val="0"/>
      </rPr>
      <t>K1</t>
    </r>
    <r>
      <rPr>
        <sz val="10"/>
        <rFont val="Arial Cyr"/>
        <family val="0"/>
      </rPr>
      <t xml:space="preserve">. Далее по уменьшению концентрации калибровочные образцы обозначаются как </t>
    </r>
    <r>
      <rPr>
        <b/>
        <sz val="10"/>
        <rFont val="Arial Cyr"/>
        <family val="0"/>
      </rPr>
      <t>K2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 xml:space="preserve">K3 </t>
    </r>
    <r>
      <rPr>
        <sz val="10"/>
        <rFont val="Arial Cyr"/>
        <family val="0"/>
      </rPr>
      <t>(допускаются русские и английские буквы, регистр значения не имеет)</t>
    </r>
  </si>
  <si>
    <t>2. Произошел сбой амплификации калибровочных образцов</t>
  </si>
  <si>
    <t>Калибровочные образцы должны содержать положительный сигнал амплификации (иметь Ct) по всем флуоресцентным каналам</t>
  </si>
  <si>
    <t>Возможные причины возникновения ошибки:</t>
  </si>
  <si>
    <t>M =</t>
  </si>
  <si>
    <t>Ошибка параметров внешней калибровки</t>
  </si>
  <si>
    <t>Параметры В и М заданы некорректно. Обсчет результатов невозможен</t>
  </si>
  <si>
    <r>
      <t>Fam    Green</t>
    </r>
    <r>
      <rPr>
        <b/>
        <sz val="10"/>
        <rFont val="Arial Cyr"/>
        <family val="2"/>
      </rPr>
      <t xml:space="preserve">   (ВК)</t>
    </r>
  </si>
  <si>
    <r>
      <t>Joe    Yellow</t>
    </r>
    <r>
      <rPr>
        <b/>
        <sz val="10"/>
        <rFont val="Arial Cyr"/>
        <family val="2"/>
      </rPr>
      <t xml:space="preserve">    (A9)</t>
    </r>
  </si>
  <si>
    <r>
      <t>Rox    Orange</t>
    </r>
    <r>
      <rPr>
        <b/>
        <sz val="10"/>
        <rFont val="Arial Cyr"/>
        <family val="2"/>
      </rPr>
      <t xml:space="preserve">     (A7)</t>
    </r>
  </si>
  <si>
    <r>
      <t xml:space="preserve">Cy5 Red </t>
    </r>
    <r>
      <rPr>
        <b/>
        <sz val="10"/>
        <rFont val="Arial Cyr"/>
        <family val="2"/>
      </rPr>
      <t xml:space="preserve">      (A5/A6)</t>
    </r>
  </si>
  <si>
    <t>Fam/Green (ВК)</t>
  </si>
  <si>
    <t>Joe/Yellow (A9)</t>
  </si>
  <si>
    <t>Rox/Orange (A7)</t>
  </si>
  <si>
    <t>Cy5/Red (A5/A6)</t>
  </si>
  <si>
    <t>GLOB          Fam/Green</t>
  </si>
  <si>
    <t>ВПЧ16          Joe/Yellow</t>
  </si>
  <si>
    <t>ВПЧ18           Rox/Orange</t>
  </si>
  <si>
    <t>ВПЧ51           Cy5/Red</t>
  </si>
  <si>
    <t>Калибраторы</t>
  </si>
  <si>
    <t>Используются для построения калибровочных прямых</t>
  </si>
  <si>
    <t>Стр.2</t>
  </si>
  <si>
    <t>Стр.3</t>
  </si>
  <si>
    <t xml:space="preserve">AmpliSens HR HPV SCREEN Quant 4x Results Matrix </t>
  </si>
  <si>
    <t>AmpliSens HR HPV SCREEN Quant 4x Results Matrix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</si>
</sst>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.00"/>
  </numFmts>
  <fonts count="64">
    <font>
      <sz val="10"/>
      <name val="Arial Cyr"/>
      <family val="0"/>
    </font>
    <font>
      <b/>
      <sz val="10"/>
      <name val="Arial Cyr"/>
      <family val="2"/>
    </font>
    <font>
      <sz val="10"/>
      <color indexed="23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i/>
      <sz val="12"/>
      <name val="Arial Cyr"/>
      <family val="0"/>
    </font>
    <font>
      <sz val="11"/>
      <name val="Arial Cyr"/>
      <family val="0"/>
    </font>
    <font>
      <b/>
      <i/>
      <u val="single"/>
      <sz val="12"/>
      <name val="Arial Cyr"/>
      <family val="0"/>
    </font>
    <font>
      <b/>
      <i/>
      <sz val="2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8"/>
      <color indexed="23"/>
      <name val="Arial Cyr"/>
      <family val="0"/>
    </font>
    <font>
      <b/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name val="Arial Cyr"/>
      <family val="0"/>
    </font>
    <font>
      <i/>
      <sz val="10"/>
      <color indexed="23"/>
      <name val="Arial Cyr"/>
      <family val="0"/>
    </font>
    <font>
      <sz val="5.7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b/>
      <sz val="9"/>
      <color indexed="8"/>
      <name val="Arial Cyr"/>
      <family val="0"/>
    </font>
    <font>
      <sz val="5.5"/>
      <color indexed="8"/>
      <name val="Arial Cyr"/>
      <family val="0"/>
    </font>
    <font>
      <b/>
      <sz val="9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14" fontId="3" fillId="0" borderId="37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34" borderId="38" xfId="0" applyFont="1" applyFill="1" applyBorder="1" applyAlignment="1">
      <alignment horizontal="right" vertical="center"/>
    </xf>
    <xf numFmtId="0" fontId="11" fillId="34" borderId="37" xfId="0" applyFont="1" applyFill="1" applyBorder="1" applyAlignment="1">
      <alignment horizontal="right" vertical="center"/>
    </xf>
    <xf numFmtId="0" fontId="11" fillId="35" borderId="38" xfId="0" applyFont="1" applyFill="1" applyBorder="1" applyAlignment="1">
      <alignment horizontal="right" vertical="center"/>
    </xf>
    <xf numFmtId="0" fontId="11" fillId="35" borderId="37" xfId="0" applyFont="1" applyFill="1" applyBorder="1" applyAlignment="1">
      <alignment horizontal="right" vertical="center"/>
    </xf>
    <xf numFmtId="0" fontId="11" fillId="36" borderId="38" xfId="0" applyFont="1" applyFill="1" applyBorder="1" applyAlignment="1">
      <alignment horizontal="right" vertical="center"/>
    </xf>
    <xf numFmtId="0" fontId="11" fillId="36" borderId="37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0" fillId="36" borderId="12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8" borderId="19" xfId="0" applyFill="1" applyBorder="1" applyAlignment="1" applyProtection="1">
      <alignment horizontal="center"/>
      <protection locked="0"/>
    </xf>
    <xf numFmtId="0" fontId="1" fillId="36" borderId="12" xfId="0" applyFont="1" applyFill="1" applyBorder="1" applyAlignment="1">
      <alignment horizontal="center"/>
    </xf>
    <xf numFmtId="0" fontId="0" fillId="36" borderId="20" xfId="0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0" fillId="34" borderId="20" xfId="0" applyFill="1" applyBorder="1" applyAlignment="1" applyProtection="1">
      <alignment horizontal="center"/>
      <protection locked="0"/>
    </xf>
    <xf numFmtId="0" fontId="1" fillId="35" borderId="40" xfId="0" applyFont="1" applyFill="1" applyBorder="1" applyAlignment="1">
      <alignment horizontal="center"/>
    </xf>
    <xf numFmtId="0" fontId="0" fillId="35" borderId="2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left" vertical="center"/>
    </xf>
    <xf numFmtId="0" fontId="3" fillId="36" borderId="42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36" borderId="39" xfId="0" applyFont="1" applyFill="1" applyBorder="1" applyAlignment="1">
      <alignment horizontal="center"/>
    </xf>
    <xf numFmtId="0" fontId="11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/>
    </xf>
    <xf numFmtId="0" fontId="11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1" fontId="0" fillId="0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11" fillId="39" borderId="38" xfId="0" applyFont="1" applyFill="1" applyBorder="1" applyAlignment="1">
      <alignment horizontal="right" vertical="center"/>
    </xf>
    <xf numFmtId="0" fontId="11" fillId="39" borderId="37" xfId="0" applyFont="1" applyFill="1" applyBorder="1" applyAlignment="1">
      <alignment horizontal="right" vertical="center"/>
    </xf>
    <xf numFmtId="0" fontId="11" fillId="39" borderId="39" xfId="0" applyFont="1" applyFill="1" applyBorder="1" applyAlignment="1">
      <alignment horizontal="center"/>
    </xf>
    <xf numFmtId="0" fontId="11" fillId="39" borderId="43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3" fillId="39" borderId="41" xfId="0" applyFont="1" applyFill="1" applyBorder="1" applyAlignment="1">
      <alignment horizontal="left" vertical="center"/>
    </xf>
    <xf numFmtId="0" fontId="3" fillId="39" borderId="42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11" fontId="0" fillId="0" borderId="12" xfId="0" applyNumberFormat="1" applyFill="1" applyBorder="1" applyAlignment="1">
      <alignment horizontal="center"/>
    </xf>
    <xf numFmtId="11" fontId="0" fillId="0" borderId="2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wrapText="1"/>
    </xf>
    <xf numFmtId="0" fontId="8" fillId="38" borderId="58" xfId="0" applyFont="1" applyFill="1" applyBorder="1" applyAlignment="1">
      <alignment horizontal="center" wrapText="1"/>
    </xf>
    <xf numFmtId="0" fontId="8" fillId="38" borderId="59" xfId="0" applyFont="1" applyFill="1" applyBorder="1" applyAlignment="1">
      <alignment horizontal="center" wrapText="1"/>
    </xf>
    <xf numFmtId="0" fontId="8" fillId="38" borderId="35" xfId="0" applyFont="1" applyFill="1" applyBorder="1" applyAlignment="1">
      <alignment horizontal="center" wrapText="1"/>
    </xf>
    <xf numFmtId="0" fontId="8" fillId="38" borderId="36" xfId="0" applyFont="1" applyFill="1" applyBorder="1" applyAlignment="1">
      <alignment horizontal="center" wrapText="1"/>
    </xf>
    <xf numFmtId="0" fontId="8" fillId="38" borderId="34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37" xfId="0" applyFont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1" fillId="36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8" fillId="0" borderId="38" xfId="0" applyFont="1" applyBorder="1" applyAlignment="1" applyProtection="1">
      <alignment horizontal="center"/>
      <protection locked="0"/>
    </xf>
    <xf numFmtId="0" fontId="4" fillId="38" borderId="57" xfId="0" applyFont="1" applyFill="1" applyBorder="1" applyAlignment="1">
      <alignment horizontal="center" wrapText="1"/>
    </xf>
    <xf numFmtId="0" fontId="4" fillId="38" borderId="58" xfId="0" applyFont="1" applyFill="1" applyBorder="1" applyAlignment="1">
      <alignment horizontal="center" wrapText="1"/>
    </xf>
    <xf numFmtId="0" fontId="4" fillId="38" borderId="59" xfId="0" applyFont="1" applyFill="1" applyBorder="1" applyAlignment="1">
      <alignment horizontal="center" wrapText="1"/>
    </xf>
    <xf numFmtId="0" fontId="4" fillId="38" borderId="35" xfId="0" applyFont="1" applyFill="1" applyBorder="1" applyAlignment="1">
      <alignment horizontal="center" wrapText="1"/>
    </xf>
    <xf numFmtId="0" fontId="4" fillId="38" borderId="36" xfId="0" applyFont="1" applyFill="1" applyBorder="1" applyAlignment="1">
      <alignment horizontal="center" wrapText="1"/>
    </xf>
    <xf numFmtId="0" fontId="4" fillId="38" borderId="34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5" fillId="36" borderId="0" xfId="0" applyFont="1" applyFill="1" applyAlignment="1">
      <alignment horizontal="left"/>
    </xf>
    <xf numFmtId="0" fontId="3" fillId="36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/>
    </xf>
    <xf numFmtId="0" fontId="7" fillId="36" borderId="63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5" borderId="62" xfId="0" applyFont="1" applyFill="1" applyBorder="1" applyAlignment="1">
      <alignment horizontal="center" vertical="center"/>
    </xf>
    <xf numFmtId="0" fontId="7" fillId="35" borderId="63" xfId="0" applyFont="1" applyFill="1" applyBorder="1" applyAlignment="1">
      <alignment horizontal="center" vertical="center"/>
    </xf>
    <xf numFmtId="0" fontId="7" fillId="39" borderId="62" xfId="0" applyFont="1" applyFill="1" applyBorder="1" applyAlignment="1">
      <alignment horizontal="center" vertical="center"/>
    </xf>
    <xf numFmtId="0" fontId="7" fillId="39" borderId="63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36" borderId="12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 quotePrefix="1">
      <alignment horizontal="center" vertical="center"/>
      <protection locked="0"/>
    </xf>
    <xf numFmtId="0" fontId="40" fillId="35" borderId="12" xfId="0" applyFont="1" applyFill="1" applyBorder="1" applyAlignment="1" applyProtection="1">
      <alignment horizontal="center" vertical="center"/>
      <protection locked="0"/>
    </xf>
    <xf numFmtId="0" fontId="40" fillId="39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Fam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4775"/>
          <c:w val="0.98925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('AC FRT HR HPV Screen Results'!$E$300:$E$307,'AC FRT HR HPV Screen Results'!$G$300:$G$307,'AC FRT HR HPV Screen Results'!$I$300:$I$307)</c:f>
              <c:numCache/>
            </c:numRef>
          </c:xVal>
          <c:yVal>
            <c:numRef>
              <c:f>('AC FRT HR HPV Screen Results'!$D$300:$D$307,'AC FRT HR HPV Screen Results'!$F$300:$F$307,'AC FRT HR HPV Screen Results'!$H$300:$H$307)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'AC FRT HR HPV Screen Results'!$K$300:$K$301</c:f>
              <c:numCache/>
            </c:numRef>
          </c:xVal>
          <c:yVal>
            <c:numRef>
              <c:f>'AC FRT HR HPV Screen Results'!$J$300:$J$301</c:f>
              <c:numCache/>
            </c:numRef>
          </c:yVal>
          <c:smooth val="0"/>
        </c:ser>
        <c:axId val="40597235"/>
        <c:axId val="29830796"/>
      </c:scatterChart>
      <c:valAx>
        <c:axId val="40597235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0796"/>
        <c:crosses val="autoZero"/>
        <c:crossBetween val="midCat"/>
        <c:dispUnits/>
      </c:valAx>
      <c:valAx>
        <c:axId val="29830796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7235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Joe</a:t>
            </a:r>
          </a:p>
        </c:rich>
      </c:tx>
      <c:layout>
        <c:manualLayout>
          <c:xMode val="factor"/>
          <c:yMode val="factor"/>
          <c:x val="0.0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485"/>
          <c:w val="0.98825"/>
          <c:h val="0.94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('AC FRT HR HPV Screen Results'!$E$310:$E$317,'AC FRT HR HPV Screen Results'!$G$310:$G$317,'AC FRT HR HPV Screen Results'!$I$310:$I$317)</c:f>
              <c:numCache/>
            </c:numRef>
          </c:xVal>
          <c:yVal>
            <c:numRef>
              <c:f>('AC FRT HR HPV Screen Results'!$D$310:$D$317,'AC FRT HR HPV Screen Results'!$F$310:$F$317,'AC FRT HR HPV Screen Results'!$H$310:$H$317)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'AC FRT HR HPV Screen Results'!$K$310:$K$311</c:f>
              <c:numCache/>
            </c:numRef>
          </c:xVal>
          <c:yVal>
            <c:numRef>
              <c:f>'AC FRT HR HPV Screen Results'!$J$310:$J$311</c:f>
              <c:numCache/>
            </c:numRef>
          </c:yVal>
          <c:smooth val="0"/>
        </c:ser>
        <c:axId val="41709"/>
        <c:axId val="375382"/>
      </c:scatterChart>
      <c:valAx>
        <c:axId val="41709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382"/>
        <c:crosses val="autoZero"/>
        <c:crossBetween val="midCat"/>
        <c:dispUnits/>
      </c:valAx>
      <c:valAx>
        <c:axId val="375382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 val="autoZero"/>
        <c:crossBetween val="midCat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Rox</a:t>
            </a:r>
          </a:p>
        </c:rich>
      </c:tx>
      <c:layout>
        <c:manualLayout>
          <c:xMode val="factor"/>
          <c:yMode val="factor"/>
          <c:x val="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725"/>
          <c:w val="0.9855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('AC FRT HR HPV Screen Results'!$E$320:$E$327,'AC FRT HR HPV Screen Results'!$G$320:$G$327,'AC FRT HR HPV Screen Results'!$I$320:$I$327)</c:f>
              <c:numCache/>
            </c:numRef>
          </c:xVal>
          <c:yVal>
            <c:numRef>
              <c:f>('AC FRT HR HPV Screen Results'!$D$320:$D$327,'AC FRT HR HPV Screen Results'!$F$320:$F$327,'AC FRT HR HPV Screen Results'!$H$320:$H$327)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'AC FRT HR HPV Screen Results'!$K$321:$K$322</c:f>
              <c:numCache/>
            </c:numRef>
          </c:xVal>
          <c:yVal>
            <c:numRef>
              <c:f>'AC FRT HR HPV Screen Results'!$J$321:$J$322</c:f>
              <c:numCache/>
            </c:numRef>
          </c:yVal>
          <c:smooth val="0"/>
        </c:ser>
        <c:axId val="3378439"/>
        <c:axId val="30405952"/>
      </c:scatterChart>
      <c:valAx>
        <c:axId val="3378439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952"/>
        <c:crosses val="autoZero"/>
        <c:crossBetween val="midCat"/>
        <c:dispUnits/>
      </c:valAx>
      <c:valAx>
        <c:axId val="30405952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autoZero"/>
        <c:crossBetween val="midCat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Cy5</a:t>
            </a:r>
          </a:p>
        </c:rich>
      </c:tx>
      <c:layout>
        <c:manualLayout>
          <c:xMode val="factor"/>
          <c:yMode val="factor"/>
          <c:x val="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15"/>
          <c:w val="0.9895"/>
          <c:h val="0.9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('AC FRT HR HPV Screen Results'!$E$330:$E$337,'AC FRT HR HPV Screen Results'!$G$330:$G$337,'AC FRT HR HPV Screen Results'!$I$330:$I$337)</c:f>
              <c:numCache/>
            </c:numRef>
          </c:xVal>
          <c:yVal>
            <c:numRef>
              <c:f>('AC FRT HR HPV Screen Results'!$D$330:$D$337,'AC FRT HR HPV Screen Results'!$F$330:$F$337,'AC FRT HR HPV Screen Results'!$H$330:$H$337)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'AC FRT HR HPV Screen Results'!$K$331:$K$332</c:f>
              <c:numCache/>
            </c:numRef>
          </c:xVal>
          <c:yVal>
            <c:numRef>
              <c:f>'AC FRT HR HPV Screen Results'!$J$331:$J$332</c:f>
              <c:numCache/>
            </c:numRef>
          </c:yVal>
          <c:smooth val="0"/>
        </c:ser>
        <c:axId val="5218113"/>
        <c:axId val="46963018"/>
      </c:scatterChart>
      <c:valAx>
        <c:axId val="5218113"/>
        <c:scaling>
          <c:orientation val="minMax"/>
          <c:max val="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 val="autoZero"/>
        <c:crossBetween val="midCat"/>
        <c:dispUnits/>
      </c:valAx>
      <c:valAx>
        <c:axId val="46963018"/>
        <c:scaling>
          <c:orientation val="minMax"/>
          <c:max val="34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 val="autoZero"/>
        <c:crossBetween val="midCat"/>
        <c:dispUnits/>
        <c:majorUnit val="2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1.emf" /><Relationship Id="rId10" Type="http://schemas.openxmlformats.org/officeDocument/2006/relationships/image" Target="../media/image5.emf" /><Relationship Id="rId11" Type="http://schemas.openxmlformats.org/officeDocument/2006/relationships/chart" Target="/xl/charts/chart1.xml" /><Relationship Id="rId12" Type="http://schemas.openxmlformats.org/officeDocument/2006/relationships/chart" Target="/xl/charts/chart2.xml" /><Relationship Id="rId13" Type="http://schemas.openxmlformats.org/officeDocument/2006/relationships/chart" Target="/xl/charts/chart3.xml" /><Relationship Id="rId1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9</xdr:row>
      <xdr:rowOff>19050</xdr:rowOff>
    </xdr:from>
    <xdr:to>
      <xdr:col>9</xdr:col>
      <xdr:colOff>9525</xdr:colOff>
      <xdr:row>9</xdr:row>
      <xdr:rowOff>542925</xdr:rowOff>
    </xdr:to>
    <xdr:pic>
      <xdr:nvPicPr>
        <xdr:cNvPr id="1" name="Resul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71700"/>
          <a:ext cx="2695575" cy="523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47625</xdr:colOff>
      <xdr:row>5</xdr:row>
      <xdr:rowOff>9525</xdr:rowOff>
    </xdr:from>
    <xdr:to>
      <xdr:col>2</xdr:col>
      <xdr:colOff>1857375</xdr:colOff>
      <xdr:row>8</xdr:row>
      <xdr:rowOff>9525</xdr:rowOff>
    </xdr:to>
    <xdr:pic>
      <xdr:nvPicPr>
        <xdr:cNvPr id="2" name="Clear_Res_Ta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57162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38100</xdr:colOff>
      <xdr:row>5</xdr:row>
      <xdr:rowOff>9525</xdr:rowOff>
    </xdr:from>
    <xdr:to>
      <xdr:col>7</xdr:col>
      <xdr:colOff>2238375</xdr:colOff>
      <xdr:row>8</xdr:row>
      <xdr:rowOff>9525</xdr:rowOff>
    </xdr:to>
    <xdr:pic>
      <xdr:nvPicPr>
        <xdr:cNvPr id="3" name="Sign_No_Nam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1571625"/>
          <a:ext cx="2200275" cy="495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180975</xdr:colOff>
      <xdr:row>4</xdr:row>
      <xdr:rowOff>104775</xdr:rowOff>
    </xdr:from>
    <xdr:to>
      <xdr:col>2</xdr:col>
      <xdr:colOff>1504950</xdr:colOff>
      <xdr:row>4</xdr:row>
      <xdr:rowOff>352425</xdr:rowOff>
    </xdr:to>
    <xdr:pic>
      <xdr:nvPicPr>
        <xdr:cNvPr id="4" name="Qualitative_Op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095375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19050</xdr:rowOff>
    </xdr:from>
    <xdr:to>
      <xdr:col>7</xdr:col>
      <xdr:colOff>2038350</xdr:colOff>
      <xdr:row>4</xdr:row>
      <xdr:rowOff>295275</xdr:rowOff>
    </xdr:to>
    <xdr:pic>
      <xdr:nvPicPr>
        <xdr:cNvPr id="5" name="Quantitative_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28900" y="1009650"/>
          <a:ext cx="427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228600</xdr:rowOff>
    </xdr:from>
    <xdr:to>
      <xdr:col>7</xdr:col>
      <xdr:colOff>1895475</xdr:colOff>
      <xdr:row>4</xdr:row>
      <xdr:rowOff>504825</xdr:rowOff>
    </xdr:to>
    <xdr:pic>
      <xdr:nvPicPr>
        <xdr:cNvPr id="6" name="Quantitation_ou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28900" y="1219200"/>
          <a:ext cx="413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209550</xdr:colOff>
      <xdr:row>16</xdr:row>
      <xdr:rowOff>142875</xdr:rowOff>
    </xdr:from>
    <xdr:to>
      <xdr:col>55</xdr:col>
      <xdr:colOff>352425</xdr:colOff>
      <xdr:row>19</xdr:row>
      <xdr:rowOff>9525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128700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314325</xdr:colOff>
      <xdr:row>16</xdr:row>
      <xdr:rowOff>142875</xdr:rowOff>
    </xdr:from>
    <xdr:to>
      <xdr:col>59</xdr:col>
      <xdr:colOff>95250</xdr:colOff>
      <xdr:row>19</xdr:row>
      <xdr:rowOff>9525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890950" y="4010025"/>
          <a:ext cx="1152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571500</xdr:colOff>
      <xdr:row>109</xdr:row>
      <xdr:rowOff>0</xdr:rowOff>
    </xdr:from>
    <xdr:to>
      <xdr:col>57</xdr:col>
      <xdr:colOff>371475</xdr:colOff>
      <xdr:row>249</xdr:row>
      <xdr:rowOff>38100</xdr:rowOff>
    </xdr:to>
    <xdr:pic>
      <xdr:nvPicPr>
        <xdr:cNvPr id="9" name="Return1_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00300" y="18964275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495300</xdr:colOff>
      <xdr:row>344</xdr:row>
      <xdr:rowOff>133350</xdr:rowOff>
    </xdr:from>
    <xdr:to>
      <xdr:col>57</xdr:col>
      <xdr:colOff>304800</xdr:colOff>
      <xdr:row>346</xdr:row>
      <xdr:rowOff>133350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424100" y="353472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248</xdr:row>
      <xdr:rowOff>19050</xdr:rowOff>
    </xdr:from>
    <xdr:to>
      <xdr:col>9</xdr:col>
      <xdr:colOff>247650</xdr:colOff>
      <xdr:row>262</xdr:row>
      <xdr:rowOff>66675</xdr:rowOff>
    </xdr:to>
    <xdr:graphicFrame>
      <xdr:nvGraphicFramePr>
        <xdr:cNvPr id="11" name="Диаграмма 26"/>
        <xdr:cNvGraphicFramePr/>
      </xdr:nvGraphicFramePr>
      <xdr:xfrm>
        <a:off x="3933825" y="19183350"/>
        <a:ext cx="3905250" cy="2562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381000</xdr:colOff>
      <xdr:row>248</xdr:row>
      <xdr:rowOff>28575</xdr:rowOff>
    </xdr:from>
    <xdr:to>
      <xdr:col>13</xdr:col>
      <xdr:colOff>228600</xdr:colOff>
      <xdr:row>262</xdr:row>
      <xdr:rowOff>85725</xdr:rowOff>
    </xdr:to>
    <xdr:graphicFrame>
      <xdr:nvGraphicFramePr>
        <xdr:cNvPr id="12" name="Диаграмма 27"/>
        <xdr:cNvGraphicFramePr/>
      </xdr:nvGraphicFramePr>
      <xdr:xfrm>
        <a:off x="7972425" y="19192875"/>
        <a:ext cx="369570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209550</xdr:colOff>
      <xdr:row>262</xdr:row>
      <xdr:rowOff>152400</xdr:rowOff>
    </xdr:from>
    <xdr:to>
      <xdr:col>9</xdr:col>
      <xdr:colOff>266700</xdr:colOff>
      <xdr:row>277</xdr:row>
      <xdr:rowOff>9525</xdr:rowOff>
    </xdr:to>
    <xdr:graphicFrame>
      <xdr:nvGraphicFramePr>
        <xdr:cNvPr id="13" name="Диаграмма 28"/>
        <xdr:cNvGraphicFramePr/>
      </xdr:nvGraphicFramePr>
      <xdr:xfrm>
        <a:off x="3952875" y="21831300"/>
        <a:ext cx="3905250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381000</xdr:colOff>
      <xdr:row>262</xdr:row>
      <xdr:rowOff>152400</xdr:rowOff>
    </xdr:from>
    <xdr:to>
      <xdr:col>13</xdr:col>
      <xdr:colOff>228600</xdr:colOff>
      <xdr:row>277</xdr:row>
      <xdr:rowOff>9525</xdr:rowOff>
    </xdr:to>
    <xdr:graphicFrame>
      <xdr:nvGraphicFramePr>
        <xdr:cNvPr id="14" name="Диаграмма 29"/>
        <xdr:cNvGraphicFramePr/>
      </xdr:nvGraphicFramePr>
      <xdr:xfrm>
        <a:off x="7972425" y="21831300"/>
        <a:ext cx="369570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E32"/>
  <sheetViews>
    <sheetView showGridLines="0" showRowColHeaders="0" tabSelected="1" showOutlineSymbols="0" zoomScalePageLayoutView="0" workbookViewId="0" topLeftCell="A1">
      <selection activeCell="C1" sqref="C1"/>
    </sheetView>
  </sheetViews>
  <sheetFormatPr defaultColWidth="9.00390625" defaultRowHeight="12.75"/>
  <cols>
    <col min="1" max="1" width="1.75390625" style="0" customWidth="1"/>
    <col min="2" max="2" width="14.75390625" style="0" customWidth="1"/>
    <col min="3" max="3" width="27.875" style="0" customWidth="1"/>
    <col min="4" max="4" width="51.00390625" style="0" customWidth="1"/>
    <col min="5" max="5" width="19.125" style="0" customWidth="1"/>
  </cols>
  <sheetData>
    <row r="1" ht="23.25">
      <c r="C1" s="266" t="s">
        <v>101</v>
      </c>
    </row>
    <row r="3" spans="2:5" ht="15.75">
      <c r="B3" s="206" t="s">
        <v>43</v>
      </c>
      <c r="C3" s="206"/>
      <c r="D3" s="206"/>
      <c r="E3" s="206"/>
    </row>
    <row r="4" spans="2:4" ht="11.25" customHeight="1" thickBot="1">
      <c r="B4" s="12"/>
      <c r="C4" s="12"/>
      <c r="D4" s="12"/>
    </row>
    <row r="5" spans="2:5" ht="16.5" customHeight="1">
      <c r="B5" s="14" t="s">
        <v>21</v>
      </c>
      <c r="C5" s="10" t="s">
        <v>22</v>
      </c>
      <c r="D5" s="10" t="s">
        <v>4</v>
      </c>
      <c r="E5" s="11" t="s">
        <v>46</v>
      </c>
    </row>
    <row r="6" spans="2:5" ht="12.75">
      <c r="B6" s="15" t="s">
        <v>10</v>
      </c>
      <c r="C6" s="209" t="s">
        <v>13</v>
      </c>
      <c r="D6" s="202" t="s">
        <v>14</v>
      </c>
      <c r="E6" s="208" t="s">
        <v>23</v>
      </c>
    </row>
    <row r="7" spans="2:5" ht="12.75">
      <c r="B7" s="16" t="s">
        <v>11</v>
      </c>
      <c r="C7" s="209"/>
      <c r="D7" s="202"/>
      <c r="E7" s="208"/>
    </row>
    <row r="8" spans="2:5" ht="12.75">
      <c r="B8" s="17" t="s">
        <v>12</v>
      </c>
      <c r="C8" s="209"/>
      <c r="D8" s="202"/>
      <c r="E8" s="208"/>
    </row>
    <row r="9" spans="2:5" ht="12.75">
      <c r="B9" s="16" t="s">
        <v>53</v>
      </c>
      <c r="C9" s="219" t="s">
        <v>97</v>
      </c>
      <c r="D9" s="213" t="s">
        <v>98</v>
      </c>
      <c r="E9" s="189" t="s">
        <v>23</v>
      </c>
    </row>
    <row r="10" spans="2:5" ht="12.75">
      <c r="B10" s="16" t="s">
        <v>54</v>
      </c>
      <c r="C10" s="220"/>
      <c r="D10" s="214"/>
      <c r="E10" s="190"/>
    </row>
    <row r="11" spans="2:5" ht="12.75">
      <c r="B11" s="16" t="s">
        <v>55</v>
      </c>
      <c r="C11" s="221"/>
      <c r="D11" s="215"/>
      <c r="E11" s="191"/>
    </row>
    <row r="12" spans="2:5" ht="25.5" customHeight="1">
      <c r="B12" s="15" t="s">
        <v>15</v>
      </c>
      <c r="C12" s="210" t="s">
        <v>18</v>
      </c>
      <c r="D12" s="213" t="s">
        <v>20</v>
      </c>
      <c r="E12" s="216" t="s">
        <v>24</v>
      </c>
    </row>
    <row r="13" spans="2:5" ht="12.75">
      <c r="B13" s="16" t="s">
        <v>16</v>
      </c>
      <c r="C13" s="211"/>
      <c r="D13" s="214"/>
      <c r="E13" s="217"/>
    </row>
    <row r="14" spans="2:5" ht="12.75">
      <c r="B14" s="16" t="s">
        <v>17</v>
      </c>
      <c r="C14" s="211"/>
      <c r="D14" s="214"/>
      <c r="E14" s="217"/>
    </row>
    <row r="15" spans="2:5" ht="24.75" customHeight="1">
      <c r="B15" s="17" t="s">
        <v>19</v>
      </c>
      <c r="C15" s="212"/>
      <c r="D15" s="215"/>
      <c r="E15" s="218"/>
    </row>
    <row r="16" spans="2:5" ht="26.25" thickBot="1">
      <c r="B16" s="18" t="s">
        <v>25</v>
      </c>
      <c r="C16" s="19" t="s">
        <v>26</v>
      </c>
      <c r="D16" s="20" t="s">
        <v>27</v>
      </c>
      <c r="E16" s="21" t="s">
        <v>28</v>
      </c>
    </row>
    <row r="17" spans="2:5" ht="12.75">
      <c r="B17" s="13"/>
      <c r="C17" s="13"/>
      <c r="D17" s="13"/>
      <c r="E17" s="13"/>
    </row>
    <row r="18" spans="2:5" ht="15.75">
      <c r="B18" s="207" t="s">
        <v>29</v>
      </c>
      <c r="C18" s="207"/>
      <c r="D18" s="207"/>
      <c r="E18" s="207"/>
    </row>
    <row r="19" spans="2:5" ht="9.75" customHeight="1" thickBot="1">
      <c r="B19" s="22"/>
      <c r="C19" s="22"/>
      <c r="D19" s="22"/>
      <c r="E19" s="22"/>
    </row>
    <row r="20" spans="2:5" ht="12.75">
      <c r="B20" s="14" t="s">
        <v>30</v>
      </c>
      <c r="C20" s="199" t="s">
        <v>4</v>
      </c>
      <c r="D20" s="199"/>
      <c r="E20" s="200"/>
    </row>
    <row r="21" spans="2:5" ht="12.75">
      <c r="B21" s="15" t="s">
        <v>31</v>
      </c>
      <c r="C21" s="201" t="s">
        <v>34</v>
      </c>
      <c r="D21" s="202"/>
      <c r="E21" s="203"/>
    </row>
    <row r="22" spans="2:5" ht="12.75">
      <c r="B22" s="16" t="s">
        <v>32</v>
      </c>
      <c r="C22" s="201"/>
      <c r="D22" s="202"/>
      <c r="E22" s="203"/>
    </row>
    <row r="23" spans="2:5" ht="12.75">
      <c r="B23" s="17" t="s">
        <v>33</v>
      </c>
      <c r="C23" s="201"/>
      <c r="D23" s="202"/>
      <c r="E23" s="203"/>
    </row>
    <row r="24" spans="2:5" ht="12.75">
      <c r="B24" s="15" t="s">
        <v>35</v>
      </c>
      <c r="C24" s="201" t="s">
        <v>38</v>
      </c>
      <c r="D24" s="202"/>
      <c r="E24" s="203"/>
    </row>
    <row r="25" spans="2:5" ht="12.75">
      <c r="B25" s="16" t="s">
        <v>36</v>
      </c>
      <c r="C25" s="201"/>
      <c r="D25" s="202"/>
      <c r="E25" s="203"/>
    </row>
    <row r="26" spans="2:5" ht="12.75">
      <c r="B26" s="17" t="s">
        <v>37</v>
      </c>
      <c r="C26" s="201"/>
      <c r="D26" s="202"/>
      <c r="E26" s="203"/>
    </row>
    <row r="27" spans="2:5" ht="37.5" customHeight="1">
      <c r="B27" s="17" t="s">
        <v>39</v>
      </c>
      <c r="C27" s="204" t="s">
        <v>40</v>
      </c>
      <c r="D27" s="204"/>
      <c r="E27" s="205"/>
    </row>
    <row r="28" spans="2:5" ht="38.25" customHeight="1">
      <c r="B28" s="23" t="s">
        <v>41</v>
      </c>
      <c r="C28" s="194" t="s">
        <v>47</v>
      </c>
      <c r="D28" s="195"/>
      <c r="E28" s="196"/>
    </row>
    <row r="29" spans="2:5" ht="28.5" customHeight="1" thickBot="1">
      <c r="B29" s="18" t="s">
        <v>42</v>
      </c>
      <c r="C29" s="197" t="s">
        <v>45</v>
      </c>
      <c r="D29" s="197"/>
      <c r="E29" s="198"/>
    </row>
    <row r="31" spans="2:5" ht="12.75">
      <c r="B31" s="193"/>
      <c r="C31" s="193"/>
      <c r="D31" s="193"/>
      <c r="E31" s="193"/>
    </row>
    <row r="32" spans="2:5" ht="12.75">
      <c r="B32" s="192"/>
      <c r="C32" s="192"/>
      <c r="D32" s="192"/>
      <c r="E32" s="192"/>
    </row>
  </sheetData>
  <sheetProtection/>
  <mergeCells count="19">
    <mergeCell ref="B3:E3"/>
    <mergeCell ref="B18:E18"/>
    <mergeCell ref="E6:E8"/>
    <mergeCell ref="C6:C8"/>
    <mergeCell ref="D6:D8"/>
    <mergeCell ref="C12:C15"/>
    <mergeCell ref="D12:D15"/>
    <mergeCell ref="E12:E15"/>
    <mergeCell ref="C9:C11"/>
    <mergeCell ref="D9:D11"/>
    <mergeCell ref="E9:E11"/>
    <mergeCell ref="B32:E32"/>
    <mergeCell ref="B31:E31"/>
    <mergeCell ref="C28:E28"/>
    <mergeCell ref="C29:E29"/>
    <mergeCell ref="C20:E20"/>
    <mergeCell ref="C21:E23"/>
    <mergeCell ref="C24:E26"/>
    <mergeCell ref="C27:E2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I350"/>
  <sheetViews>
    <sheetView showGridLines="0" zoomScalePageLayoutView="0" workbookViewId="0" topLeftCell="A1">
      <selection activeCell="D11" sqref="D11:G11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25.75390625" style="1" customWidth="1"/>
    <col min="4" max="7" width="7.375" style="1" customWidth="1"/>
    <col min="8" max="8" width="29.875" style="0" customWidth="1"/>
    <col min="9" max="9" width="5.875" style="1" customWidth="1"/>
    <col min="10" max="13" width="12.625" style="1" customWidth="1"/>
    <col min="14" max="14" width="14.25390625" style="0" customWidth="1"/>
    <col min="15" max="15" width="14.375" style="0" customWidth="1"/>
    <col min="16" max="16" width="10.125" style="0" customWidth="1"/>
    <col min="17" max="17" width="2.375" style="0" customWidth="1"/>
    <col min="20" max="20" width="25.875" style="0" customWidth="1"/>
    <col min="23" max="23" width="2.75390625" style="0" customWidth="1"/>
    <col min="24" max="24" width="2.25390625" style="0" customWidth="1"/>
    <col min="53" max="53" width="0.6171875" style="0" customWidth="1"/>
    <col min="54" max="54" width="4.25390625" style="0" customWidth="1"/>
    <col min="57" max="57" width="12.625" style="0" customWidth="1"/>
    <col min="60" max="60" width="4.00390625" style="0" customWidth="1"/>
    <col min="61" max="61" width="2.375" style="0" customWidth="1"/>
  </cols>
  <sheetData>
    <row r="1" spans="2:15" ht="39" customHeight="1">
      <c r="B1" s="236" t="s">
        <v>102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2:15" ht="12.75">
      <c r="B2" s="73" t="s">
        <v>5</v>
      </c>
      <c r="C2" s="45"/>
      <c r="D2" s="74" t="s">
        <v>59</v>
      </c>
      <c r="E2" s="72"/>
      <c r="F2" s="237" t="s">
        <v>6</v>
      </c>
      <c r="G2" s="237"/>
      <c r="H2" s="238"/>
      <c r="I2" s="238"/>
      <c r="J2" s="238"/>
      <c r="K2" s="238"/>
      <c r="L2" s="238"/>
      <c r="M2" s="238"/>
      <c r="N2" s="238"/>
      <c r="O2" s="238"/>
    </row>
    <row r="3" spans="2:15" ht="12.7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3:13" ht="13.5" customHeight="1" thickBot="1">
      <c r="C4" s="47"/>
      <c r="D4" s="47"/>
      <c r="E4" s="47"/>
      <c r="F4" s="47"/>
      <c r="G4" s="47"/>
      <c r="H4" s="47"/>
      <c r="I4" s="242"/>
      <c r="J4" s="242"/>
      <c r="K4" s="242"/>
      <c r="L4" s="242"/>
      <c r="M4" s="242"/>
    </row>
    <row r="5" spans="2:13" ht="45" customHeight="1">
      <c r="B5" s="8"/>
      <c r="C5" s="8"/>
      <c r="D5" s="8"/>
      <c r="E5" s="8"/>
      <c r="F5" s="8"/>
      <c r="G5" s="8"/>
      <c r="H5" s="8"/>
      <c r="I5" s="158"/>
      <c r="J5" s="58" t="s">
        <v>93</v>
      </c>
      <c r="K5" s="58" t="s">
        <v>94</v>
      </c>
      <c r="L5" s="58" t="s">
        <v>95</v>
      </c>
      <c r="M5" s="59" t="s">
        <v>96</v>
      </c>
    </row>
    <row r="6" spans="2:13" ht="12.75">
      <c r="B6" s="8"/>
      <c r="C6" s="8"/>
      <c r="D6" s="224"/>
      <c r="E6" s="224"/>
      <c r="F6" s="224"/>
      <c r="G6" s="224"/>
      <c r="H6" s="24"/>
      <c r="I6" s="51" t="s">
        <v>53</v>
      </c>
      <c r="J6" s="99"/>
      <c r="K6" s="53"/>
      <c r="L6" s="54"/>
      <c r="M6" s="151"/>
    </row>
    <row r="7" spans="2:13" ht="12.75">
      <c r="B7" s="8"/>
      <c r="C7" s="8"/>
      <c r="D7" s="77"/>
      <c r="E7" s="77"/>
      <c r="F7" s="77"/>
      <c r="G7" s="77"/>
      <c r="H7" s="8"/>
      <c r="I7" s="51" t="s">
        <v>54</v>
      </c>
      <c r="J7" s="99"/>
      <c r="K7" s="53"/>
      <c r="L7" s="54"/>
      <c r="M7" s="151"/>
    </row>
    <row r="8" spans="2:20" ht="13.5" thickBot="1">
      <c r="B8" s="8"/>
      <c r="C8" s="8"/>
      <c r="D8" s="78"/>
      <c r="E8" s="78"/>
      <c r="F8" s="78"/>
      <c r="G8" s="78"/>
      <c r="H8" s="8"/>
      <c r="I8" s="52" t="s">
        <v>55</v>
      </c>
      <c r="J8" s="103"/>
      <c r="K8" s="56"/>
      <c r="L8" s="150"/>
      <c r="M8" s="152"/>
      <c r="T8" s="46">
        <f ca="1">TODAY()</f>
        <v>43718</v>
      </c>
    </row>
    <row r="9" ht="7.5" customHeight="1" thickBot="1"/>
    <row r="10" spans="2:15" ht="42.75" customHeight="1" thickBot="1">
      <c r="B10" s="2" t="s">
        <v>3</v>
      </c>
      <c r="C10" s="9" t="s">
        <v>21</v>
      </c>
      <c r="D10" s="144" t="s">
        <v>85</v>
      </c>
      <c r="E10" s="144" t="s">
        <v>86</v>
      </c>
      <c r="F10" s="144" t="s">
        <v>87</v>
      </c>
      <c r="G10" s="144" t="s">
        <v>88</v>
      </c>
      <c r="H10" s="232" t="s">
        <v>39</v>
      </c>
      <c r="I10" s="233"/>
      <c r="J10" s="234"/>
      <c r="K10" s="199"/>
      <c r="L10" s="199"/>
      <c r="M10" s="199"/>
      <c r="N10" s="199"/>
      <c r="O10" s="200"/>
    </row>
    <row r="11" spans="2:60" ht="28.5" customHeight="1" thickBot="1">
      <c r="B11" s="3"/>
      <c r="C11" s="7" t="s">
        <v>0</v>
      </c>
      <c r="D11" s="267" t="s">
        <v>1</v>
      </c>
      <c r="E11" s="268" t="s">
        <v>1</v>
      </c>
      <c r="F11" s="269" t="s">
        <v>1</v>
      </c>
      <c r="G11" s="270" t="s">
        <v>1</v>
      </c>
      <c r="H11" s="87" t="s">
        <v>61</v>
      </c>
      <c r="I11" s="79" t="s">
        <v>51</v>
      </c>
      <c r="J11" s="81" t="s">
        <v>56</v>
      </c>
      <c r="K11" s="81" t="s">
        <v>67</v>
      </c>
      <c r="L11" s="81" t="s">
        <v>72</v>
      </c>
      <c r="M11" s="81" t="s">
        <v>73</v>
      </c>
      <c r="N11" s="82" t="s">
        <v>71</v>
      </c>
      <c r="O11" s="83" t="s">
        <v>52</v>
      </c>
      <c r="BB11" s="36"/>
      <c r="BC11" s="225" t="s">
        <v>48</v>
      </c>
      <c r="BD11" s="225"/>
      <c r="BE11" s="225"/>
      <c r="BF11" s="225"/>
      <c r="BG11" s="225"/>
      <c r="BH11" s="37"/>
    </row>
    <row r="12" spans="2:61" ht="12.75" customHeight="1">
      <c r="B12" s="3">
        <v>1</v>
      </c>
      <c r="C12" s="4"/>
      <c r="D12" s="156"/>
      <c r="E12" s="5"/>
      <c r="F12" s="6"/>
      <c r="G12" s="157"/>
      <c r="H12" s="4"/>
      <c r="I12" s="80"/>
      <c r="J12" s="140"/>
      <c r="K12" s="141"/>
      <c r="L12" s="141"/>
      <c r="M12" s="141"/>
      <c r="N12" s="138"/>
      <c r="O12" s="139"/>
      <c r="BB12" s="27"/>
      <c r="BC12" s="28"/>
      <c r="BD12" s="28"/>
      <c r="BE12" s="28"/>
      <c r="BF12" s="28"/>
      <c r="BG12" s="28"/>
      <c r="BH12" s="29"/>
      <c r="BI12" s="40"/>
    </row>
    <row r="13" spans="2:61" ht="12.75" customHeight="1">
      <c r="B13" s="3">
        <v>2</v>
      </c>
      <c r="C13" s="4"/>
      <c r="D13" s="156"/>
      <c r="E13" s="5"/>
      <c r="F13" s="6"/>
      <c r="G13" s="157"/>
      <c r="H13" s="4"/>
      <c r="I13" s="80"/>
      <c r="J13" s="142"/>
      <c r="K13" s="141"/>
      <c r="L13" s="141"/>
      <c r="M13" s="141"/>
      <c r="N13" s="138"/>
      <c r="O13" s="139"/>
      <c r="BB13" s="30"/>
      <c r="BC13" s="226" t="s">
        <v>49</v>
      </c>
      <c r="BD13" s="227"/>
      <c r="BE13" s="227"/>
      <c r="BF13" s="227"/>
      <c r="BG13" s="228"/>
      <c r="BH13" s="32"/>
      <c r="BI13" s="41"/>
    </row>
    <row r="14" spans="2:61" ht="12.75" customHeight="1">
      <c r="B14" s="3">
        <v>3</v>
      </c>
      <c r="C14" s="4"/>
      <c r="D14" s="156"/>
      <c r="E14" s="5"/>
      <c r="F14" s="6"/>
      <c r="G14" s="157"/>
      <c r="H14" s="4"/>
      <c r="I14" s="80"/>
      <c r="J14" s="142"/>
      <c r="K14" s="141"/>
      <c r="L14" s="141"/>
      <c r="M14" s="141"/>
      <c r="N14" s="138"/>
      <c r="O14" s="139"/>
      <c r="BB14" s="30"/>
      <c r="BC14" s="229"/>
      <c r="BD14" s="230"/>
      <c r="BE14" s="230"/>
      <c r="BF14" s="230"/>
      <c r="BG14" s="231"/>
      <c r="BH14" s="32"/>
      <c r="BI14" s="41"/>
    </row>
    <row r="15" spans="2:61" ht="12.75" customHeight="1">
      <c r="B15" s="3">
        <v>4</v>
      </c>
      <c r="C15" s="4"/>
      <c r="D15" s="156"/>
      <c r="E15" s="5"/>
      <c r="F15" s="6"/>
      <c r="G15" s="157"/>
      <c r="H15" s="4"/>
      <c r="I15" s="80"/>
      <c r="J15" s="142"/>
      <c r="K15" s="141"/>
      <c r="L15" s="141"/>
      <c r="M15" s="141"/>
      <c r="N15" s="138"/>
      <c r="O15" s="139"/>
      <c r="BB15" s="30"/>
      <c r="BC15" s="39"/>
      <c r="BD15" s="39"/>
      <c r="BE15" s="39"/>
      <c r="BF15" s="39"/>
      <c r="BG15" s="39"/>
      <c r="BH15" s="32"/>
      <c r="BI15" s="41"/>
    </row>
    <row r="16" spans="2:61" ht="12.75" customHeight="1">
      <c r="B16" s="3">
        <v>5</v>
      </c>
      <c r="C16" s="4"/>
      <c r="D16" s="156"/>
      <c r="E16" s="5"/>
      <c r="F16" s="6"/>
      <c r="G16" s="157"/>
      <c r="H16" s="4"/>
      <c r="I16" s="80"/>
      <c r="J16" s="142"/>
      <c r="K16" s="141"/>
      <c r="L16" s="141"/>
      <c r="M16" s="141"/>
      <c r="N16" s="138"/>
      <c r="O16" s="139"/>
      <c r="BB16" s="30"/>
      <c r="BC16" s="222" t="s">
        <v>50</v>
      </c>
      <c r="BD16" s="223"/>
      <c r="BE16" s="223"/>
      <c r="BF16" s="223"/>
      <c r="BG16" s="223"/>
      <c r="BH16" s="32"/>
      <c r="BI16" s="41"/>
    </row>
    <row r="17" spans="2:61" ht="12.75" customHeight="1">
      <c r="B17" s="3">
        <v>6</v>
      </c>
      <c r="C17" s="4"/>
      <c r="D17" s="156"/>
      <c r="E17" s="5"/>
      <c r="F17" s="6"/>
      <c r="G17" s="157"/>
      <c r="H17" s="4"/>
      <c r="I17" s="80"/>
      <c r="J17" s="142"/>
      <c r="K17" s="141"/>
      <c r="L17" s="141"/>
      <c r="M17" s="141"/>
      <c r="N17" s="138"/>
      <c r="O17" s="139"/>
      <c r="BB17" s="30"/>
      <c r="BC17" s="38"/>
      <c r="BD17" s="38"/>
      <c r="BE17" s="38"/>
      <c r="BF17" s="38"/>
      <c r="BG17" s="38"/>
      <c r="BH17" s="32"/>
      <c r="BI17" s="41"/>
    </row>
    <row r="18" spans="2:61" ht="12.75" customHeight="1">
      <c r="B18" s="3">
        <v>7</v>
      </c>
      <c r="C18" s="4"/>
      <c r="D18" s="156"/>
      <c r="E18" s="5"/>
      <c r="F18" s="6"/>
      <c r="G18" s="157"/>
      <c r="H18" s="4"/>
      <c r="I18" s="80"/>
      <c r="J18" s="142"/>
      <c r="K18" s="141"/>
      <c r="L18" s="141"/>
      <c r="M18" s="141"/>
      <c r="N18" s="138"/>
      <c r="O18" s="139"/>
      <c r="BB18" s="30"/>
      <c r="BC18" s="31"/>
      <c r="BD18" s="31"/>
      <c r="BE18" s="31"/>
      <c r="BF18" s="31"/>
      <c r="BG18" s="31"/>
      <c r="BH18" s="32"/>
      <c r="BI18" s="41"/>
    </row>
    <row r="19" spans="2:61" ht="12.75" customHeight="1">
      <c r="B19" s="3">
        <v>8</v>
      </c>
      <c r="C19" s="4"/>
      <c r="D19" s="156"/>
      <c r="E19" s="5"/>
      <c r="F19" s="6"/>
      <c r="G19" s="157"/>
      <c r="H19" s="4"/>
      <c r="I19" s="80"/>
      <c r="J19" s="142"/>
      <c r="K19" s="141"/>
      <c r="L19" s="141"/>
      <c r="M19" s="141"/>
      <c r="N19" s="138"/>
      <c r="O19" s="139"/>
      <c r="BB19" s="30"/>
      <c r="BC19" s="31"/>
      <c r="BD19" s="31"/>
      <c r="BE19" s="31"/>
      <c r="BF19" s="31"/>
      <c r="BG19" s="31"/>
      <c r="BH19" s="32"/>
      <c r="BI19" s="41"/>
    </row>
    <row r="20" spans="2:61" ht="12.75" customHeight="1" thickBot="1">
      <c r="B20" s="3">
        <v>9</v>
      </c>
      <c r="C20" s="4"/>
      <c r="D20" s="156"/>
      <c r="E20" s="5"/>
      <c r="F20" s="6"/>
      <c r="G20" s="157"/>
      <c r="H20" s="4"/>
      <c r="I20" s="80"/>
      <c r="J20" s="142"/>
      <c r="K20" s="141"/>
      <c r="L20" s="141"/>
      <c r="M20" s="141"/>
      <c r="N20" s="138"/>
      <c r="O20" s="139"/>
      <c r="BB20" s="33"/>
      <c r="BC20" s="34"/>
      <c r="BD20" s="34"/>
      <c r="BE20" s="34"/>
      <c r="BF20" s="34"/>
      <c r="BG20" s="34"/>
      <c r="BH20" s="35"/>
      <c r="BI20" s="41"/>
    </row>
    <row r="21" spans="2:61" ht="12.75" customHeight="1">
      <c r="B21" s="3">
        <v>10</v>
      </c>
      <c r="C21" s="4"/>
      <c r="D21" s="156"/>
      <c r="E21" s="5"/>
      <c r="F21" s="6"/>
      <c r="G21" s="157"/>
      <c r="H21" s="4"/>
      <c r="I21" s="80"/>
      <c r="J21" s="142"/>
      <c r="K21" s="141"/>
      <c r="L21" s="141"/>
      <c r="M21" s="141"/>
      <c r="N21" s="138"/>
      <c r="O21" s="139"/>
      <c r="BC21" s="43"/>
      <c r="BD21" s="44"/>
      <c r="BE21" s="44"/>
      <c r="BF21" s="44"/>
      <c r="BG21" s="44"/>
      <c r="BH21" s="44"/>
      <c r="BI21" s="42"/>
    </row>
    <row r="22" spans="2:15" ht="12.75" customHeight="1">
      <c r="B22" s="3">
        <v>11</v>
      </c>
      <c r="C22" s="4"/>
      <c r="D22" s="156"/>
      <c r="E22" s="5"/>
      <c r="F22" s="6"/>
      <c r="G22" s="157"/>
      <c r="H22" s="4"/>
      <c r="I22" s="80"/>
      <c r="J22" s="142"/>
      <c r="K22" s="141"/>
      <c r="L22" s="141"/>
      <c r="M22" s="141"/>
      <c r="N22" s="138"/>
      <c r="O22" s="139"/>
    </row>
    <row r="23" spans="2:15" ht="12.75" customHeight="1">
      <c r="B23" s="3">
        <v>12</v>
      </c>
      <c r="C23" s="4"/>
      <c r="D23" s="156"/>
      <c r="E23" s="5"/>
      <c r="F23" s="6"/>
      <c r="G23" s="157"/>
      <c r="H23" s="4"/>
      <c r="I23" s="80"/>
      <c r="J23" s="142"/>
      <c r="K23" s="141"/>
      <c r="L23" s="141"/>
      <c r="M23" s="141"/>
      <c r="N23" s="138"/>
      <c r="O23" s="139"/>
    </row>
    <row r="24" spans="2:15" ht="12.75" customHeight="1">
      <c r="B24" s="3">
        <v>13</v>
      </c>
      <c r="C24" s="4"/>
      <c r="D24" s="156"/>
      <c r="E24" s="5"/>
      <c r="F24" s="6"/>
      <c r="G24" s="157"/>
      <c r="H24" s="4"/>
      <c r="I24" s="80"/>
      <c r="J24" s="142"/>
      <c r="K24" s="141"/>
      <c r="L24" s="141"/>
      <c r="M24" s="141"/>
      <c r="N24" s="138"/>
      <c r="O24" s="139"/>
    </row>
    <row r="25" spans="2:15" ht="12.75" customHeight="1">
      <c r="B25" s="3">
        <v>14</v>
      </c>
      <c r="C25" s="4"/>
      <c r="D25" s="156"/>
      <c r="E25" s="5"/>
      <c r="F25" s="6"/>
      <c r="G25" s="157"/>
      <c r="H25" s="4"/>
      <c r="I25" s="80"/>
      <c r="J25" s="142"/>
      <c r="K25" s="141"/>
      <c r="L25" s="141"/>
      <c r="M25" s="141"/>
      <c r="N25" s="138"/>
      <c r="O25" s="139"/>
    </row>
    <row r="26" spans="2:15" ht="12.75" customHeight="1">
      <c r="B26" s="3">
        <v>15</v>
      </c>
      <c r="C26" s="4"/>
      <c r="D26" s="156"/>
      <c r="E26" s="5"/>
      <c r="F26" s="6"/>
      <c r="G26" s="157"/>
      <c r="H26" s="4"/>
      <c r="I26" s="80"/>
      <c r="J26" s="142"/>
      <c r="K26" s="141"/>
      <c r="L26" s="141"/>
      <c r="M26" s="141"/>
      <c r="N26" s="138"/>
      <c r="O26" s="139"/>
    </row>
    <row r="27" spans="2:15" ht="12.75" customHeight="1">
      <c r="B27" s="3">
        <v>16</v>
      </c>
      <c r="C27" s="4"/>
      <c r="D27" s="156"/>
      <c r="E27" s="5"/>
      <c r="F27" s="6"/>
      <c r="G27" s="157"/>
      <c r="H27" s="4"/>
      <c r="I27" s="80"/>
      <c r="J27" s="142"/>
      <c r="K27" s="141"/>
      <c r="L27" s="141"/>
      <c r="M27" s="141"/>
      <c r="N27" s="138"/>
      <c r="O27" s="139"/>
    </row>
    <row r="28" spans="2:15" ht="12.75" customHeight="1">
      <c r="B28" s="3">
        <v>17</v>
      </c>
      <c r="C28" s="4"/>
      <c r="D28" s="156"/>
      <c r="E28" s="5"/>
      <c r="F28" s="6"/>
      <c r="G28" s="157"/>
      <c r="H28" s="4"/>
      <c r="I28" s="80"/>
      <c r="J28" s="142"/>
      <c r="K28" s="141"/>
      <c r="L28" s="141"/>
      <c r="M28" s="141"/>
      <c r="N28" s="138"/>
      <c r="O28" s="139"/>
    </row>
    <row r="29" spans="2:15" ht="12.75" customHeight="1">
      <c r="B29" s="3">
        <v>18</v>
      </c>
      <c r="C29" s="4"/>
      <c r="D29" s="156"/>
      <c r="E29" s="5"/>
      <c r="F29" s="6"/>
      <c r="G29" s="157"/>
      <c r="H29" s="4"/>
      <c r="I29" s="80"/>
      <c r="J29" s="142"/>
      <c r="K29" s="141"/>
      <c r="L29" s="141"/>
      <c r="M29" s="141"/>
      <c r="N29" s="138"/>
      <c r="O29" s="139"/>
    </row>
    <row r="30" spans="2:15" ht="12.75" customHeight="1">
      <c r="B30" s="3">
        <v>19</v>
      </c>
      <c r="C30" s="4"/>
      <c r="D30" s="156"/>
      <c r="E30" s="5"/>
      <c r="F30" s="6"/>
      <c r="G30" s="157"/>
      <c r="H30" s="4"/>
      <c r="I30" s="80"/>
      <c r="J30" s="142"/>
      <c r="K30" s="141"/>
      <c r="L30" s="141"/>
      <c r="M30" s="141"/>
      <c r="N30" s="138"/>
      <c r="O30" s="139"/>
    </row>
    <row r="31" spans="2:15" ht="12.75" customHeight="1">
      <c r="B31" s="3">
        <v>20</v>
      </c>
      <c r="C31" s="4"/>
      <c r="D31" s="156"/>
      <c r="E31" s="5"/>
      <c r="F31" s="6"/>
      <c r="G31" s="157"/>
      <c r="H31" s="4"/>
      <c r="I31" s="80"/>
      <c r="J31" s="142"/>
      <c r="K31" s="141"/>
      <c r="L31" s="141"/>
      <c r="M31" s="141"/>
      <c r="N31" s="138"/>
      <c r="O31" s="139"/>
    </row>
    <row r="32" spans="2:15" ht="12.75" customHeight="1">
      <c r="B32" s="3">
        <v>21</v>
      </c>
      <c r="C32" s="4"/>
      <c r="D32" s="156"/>
      <c r="E32" s="5"/>
      <c r="F32" s="6"/>
      <c r="G32" s="157"/>
      <c r="H32" s="4"/>
      <c r="I32" s="80"/>
      <c r="J32" s="142"/>
      <c r="K32" s="141"/>
      <c r="L32" s="141"/>
      <c r="M32" s="141"/>
      <c r="N32" s="138"/>
      <c r="O32" s="139"/>
    </row>
    <row r="33" spans="2:15" ht="12.75" customHeight="1">
      <c r="B33" s="3">
        <v>22</v>
      </c>
      <c r="C33" s="4"/>
      <c r="D33" s="156"/>
      <c r="E33" s="5"/>
      <c r="F33" s="6"/>
      <c r="G33" s="157"/>
      <c r="H33" s="4"/>
      <c r="I33" s="80"/>
      <c r="J33" s="142"/>
      <c r="K33" s="141"/>
      <c r="L33" s="141"/>
      <c r="M33" s="141"/>
      <c r="N33" s="138"/>
      <c r="O33" s="139"/>
    </row>
    <row r="34" spans="2:15" ht="12.75" customHeight="1">
      <c r="B34" s="3">
        <v>23</v>
      </c>
      <c r="C34" s="4"/>
      <c r="D34" s="156"/>
      <c r="E34" s="5"/>
      <c r="F34" s="6"/>
      <c r="G34" s="157"/>
      <c r="H34" s="4"/>
      <c r="I34" s="80"/>
      <c r="J34" s="142"/>
      <c r="K34" s="141"/>
      <c r="L34" s="141"/>
      <c r="M34" s="141"/>
      <c r="N34" s="138"/>
      <c r="O34" s="139"/>
    </row>
    <row r="35" spans="2:15" ht="12.75" customHeight="1">
      <c r="B35" s="3">
        <v>24</v>
      </c>
      <c r="C35" s="4"/>
      <c r="D35" s="156"/>
      <c r="E35" s="5"/>
      <c r="F35" s="6"/>
      <c r="G35" s="157"/>
      <c r="H35" s="4"/>
      <c r="I35" s="80"/>
      <c r="J35" s="142"/>
      <c r="K35" s="141"/>
      <c r="L35" s="141"/>
      <c r="M35" s="141"/>
      <c r="N35" s="138"/>
      <c r="O35" s="139"/>
    </row>
    <row r="36" spans="2:15" ht="12.75" customHeight="1">
      <c r="B36" s="3">
        <v>25</v>
      </c>
      <c r="C36" s="4"/>
      <c r="D36" s="156"/>
      <c r="E36" s="5"/>
      <c r="F36" s="6"/>
      <c r="G36" s="157"/>
      <c r="H36" s="4"/>
      <c r="I36" s="80"/>
      <c r="J36" s="142"/>
      <c r="K36" s="141"/>
      <c r="L36" s="141"/>
      <c r="M36" s="141"/>
      <c r="N36" s="138"/>
      <c r="O36" s="139"/>
    </row>
    <row r="37" spans="2:15" ht="12.75" customHeight="1">
      <c r="B37" s="3">
        <v>26</v>
      </c>
      <c r="C37" s="4"/>
      <c r="D37" s="156"/>
      <c r="E37" s="5"/>
      <c r="F37" s="6"/>
      <c r="G37" s="157"/>
      <c r="H37" s="4"/>
      <c r="I37" s="80"/>
      <c r="J37" s="142"/>
      <c r="K37" s="141"/>
      <c r="L37" s="141"/>
      <c r="M37" s="141"/>
      <c r="N37" s="138"/>
      <c r="O37" s="139"/>
    </row>
    <row r="38" spans="2:15" ht="12.75" customHeight="1">
      <c r="B38" s="3">
        <v>27</v>
      </c>
      <c r="C38" s="4"/>
      <c r="D38" s="156"/>
      <c r="E38" s="5"/>
      <c r="F38" s="6"/>
      <c r="G38" s="157"/>
      <c r="H38" s="4"/>
      <c r="I38" s="80"/>
      <c r="J38" s="142"/>
      <c r="K38" s="141"/>
      <c r="L38" s="141"/>
      <c r="M38" s="141"/>
      <c r="N38" s="138"/>
      <c r="O38" s="139"/>
    </row>
    <row r="39" spans="2:15" ht="12.75" customHeight="1">
      <c r="B39" s="3">
        <v>28</v>
      </c>
      <c r="C39" s="4"/>
      <c r="D39" s="156"/>
      <c r="E39" s="5"/>
      <c r="F39" s="6"/>
      <c r="G39" s="157"/>
      <c r="H39" s="4"/>
      <c r="I39" s="80"/>
      <c r="J39" s="142"/>
      <c r="K39" s="141"/>
      <c r="L39" s="141"/>
      <c r="M39" s="141"/>
      <c r="N39" s="138"/>
      <c r="O39" s="139"/>
    </row>
    <row r="40" spans="2:15" ht="12.75" customHeight="1">
      <c r="B40" s="3">
        <v>29</v>
      </c>
      <c r="C40" s="4"/>
      <c r="D40" s="156"/>
      <c r="E40" s="5"/>
      <c r="F40" s="6"/>
      <c r="G40" s="157"/>
      <c r="H40" s="4"/>
      <c r="I40" s="80"/>
      <c r="J40" s="142"/>
      <c r="K40" s="141"/>
      <c r="L40" s="141"/>
      <c r="M40" s="141"/>
      <c r="N40" s="138"/>
      <c r="O40" s="139"/>
    </row>
    <row r="41" spans="2:15" ht="12.75" customHeight="1">
      <c r="B41" s="3">
        <v>30</v>
      </c>
      <c r="C41" s="4"/>
      <c r="D41" s="156"/>
      <c r="E41" s="5"/>
      <c r="F41" s="6"/>
      <c r="G41" s="157"/>
      <c r="H41" s="4"/>
      <c r="I41" s="80"/>
      <c r="J41" s="142"/>
      <c r="K41" s="141"/>
      <c r="L41" s="141"/>
      <c r="M41" s="141"/>
      <c r="N41" s="138"/>
      <c r="O41" s="139"/>
    </row>
    <row r="42" spans="2:15" ht="12.75" customHeight="1">
      <c r="B42" s="3">
        <v>31</v>
      </c>
      <c r="C42" s="4"/>
      <c r="D42" s="156"/>
      <c r="E42" s="5"/>
      <c r="F42" s="6"/>
      <c r="G42" s="157"/>
      <c r="H42" s="4"/>
      <c r="I42" s="80"/>
      <c r="J42" s="142"/>
      <c r="K42" s="141"/>
      <c r="L42" s="141"/>
      <c r="M42" s="141"/>
      <c r="N42" s="138"/>
      <c r="O42" s="139"/>
    </row>
    <row r="43" spans="2:15" ht="12.75" customHeight="1">
      <c r="B43" s="3">
        <v>32</v>
      </c>
      <c r="C43" s="4"/>
      <c r="D43" s="156"/>
      <c r="E43" s="5"/>
      <c r="F43" s="6"/>
      <c r="G43" s="157"/>
      <c r="H43" s="4"/>
      <c r="I43" s="80"/>
      <c r="J43" s="142"/>
      <c r="K43" s="141"/>
      <c r="L43" s="141"/>
      <c r="M43" s="141"/>
      <c r="N43" s="138"/>
      <c r="O43" s="139"/>
    </row>
    <row r="44" spans="2:15" ht="12.75" customHeight="1">
      <c r="B44" s="3">
        <v>33</v>
      </c>
      <c r="C44" s="4"/>
      <c r="D44" s="156"/>
      <c r="E44" s="5"/>
      <c r="F44" s="6"/>
      <c r="G44" s="157"/>
      <c r="H44" s="4"/>
      <c r="I44" s="80"/>
      <c r="J44" s="142"/>
      <c r="K44" s="141"/>
      <c r="L44" s="141"/>
      <c r="M44" s="141"/>
      <c r="N44" s="138"/>
      <c r="O44" s="139"/>
    </row>
    <row r="45" spans="2:15" ht="12.75" customHeight="1">
      <c r="B45" s="3">
        <v>34</v>
      </c>
      <c r="C45" s="4"/>
      <c r="D45" s="156"/>
      <c r="E45" s="5"/>
      <c r="F45" s="6"/>
      <c r="G45" s="157"/>
      <c r="H45" s="4"/>
      <c r="I45" s="80"/>
      <c r="J45" s="142"/>
      <c r="K45" s="141"/>
      <c r="L45" s="141"/>
      <c r="M45" s="141"/>
      <c r="N45" s="138"/>
      <c r="O45" s="139"/>
    </row>
    <row r="46" spans="2:15" ht="12.75" customHeight="1">
      <c r="B46" s="3">
        <v>35</v>
      </c>
      <c r="C46" s="4"/>
      <c r="D46" s="156"/>
      <c r="E46" s="5"/>
      <c r="F46" s="6"/>
      <c r="G46" s="157"/>
      <c r="H46" s="4"/>
      <c r="I46" s="80"/>
      <c r="J46" s="142"/>
      <c r="K46" s="141"/>
      <c r="L46" s="141"/>
      <c r="M46" s="141"/>
      <c r="N46" s="138"/>
      <c r="O46" s="139"/>
    </row>
    <row r="47" spans="2:15" ht="12.75" customHeight="1">
      <c r="B47" s="3">
        <v>36</v>
      </c>
      <c r="C47" s="4"/>
      <c r="D47" s="156"/>
      <c r="E47" s="5"/>
      <c r="F47" s="6"/>
      <c r="G47" s="157"/>
      <c r="H47" s="4"/>
      <c r="I47" s="80"/>
      <c r="J47" s="142"/>
      <c r="K47" s="141"/>
      <c r="L47" s="141"/>
      <c r="M47" s="141"/>
      <c r="N47" s="138"/>
      <c r="O47" s="139"/>
    </row>
    <row r="48" spans="2:15" ht="12.75" customHeight="1">
      <c r="B48" s="3">
        <v>37</v>
      </c>
      <c r="C48" s="4"/>
      <c r="D48" s="156"/>
      <c r="E48" s="5"/>
      <c r="F48" s="6"/>
      <c r="G48" s="157"/>
      <c r="H48" s="4"/>
      <c r="I48" s="80"/>
      <c r="J48" s="183"/>
      <c r="K48" s="141"/>
      <c r="L48" s="141"/>
      <c r="M48" s="185"/>
      <c r="N48" s="138"/>
      <c r="O48" s="139"/>
    </row>
    <row r="49" spans="2:15" ht="12.75" customHeight="1">
      <c r="B49" s="3">
        <v>38</v>
      </c>
      <c r="C49" s="4"/>
      <c r="D49" s="156"/>
      <c r="E49" s="5"/>
      <c r="F49" s="6"/>
      <c r="G49" s="157"/>
      <c r="H49" s="4"/>
      <c r="I49" s="80"/>
      <c r="J49" s="183"/>
      <c r="K49" s="141"/>
      <c r="L49" s="141"/>
      <c r="M49" s="185"/>
      <c r="N49" s="138"/>
      <c r="O49" s="139"/>
    </row>
    <row r="50" spans="2:15" ht="12.75" customHeight="1">
      <c r="B50" s="3">
        <v>39</v>
      </c>
      <c r="C50" s="4"/>
      <c r="D50" s="156"/>
      <c r="E50" s="5"/>
      <c r="F50" s="6"/>
      <c r="G50" s="157"/>
      <c r="H50" s="4"/>
      <c r="I50" s="80"/>
      <c r="J50" s="183"/>
      <c r="K50" s="141"/>
      <c r="L50" s="141"/>
      <c r="M50" s="141"/>
      <c r="N50" s="138"/>
      <c r="O50" s="139"/>
    </row>
    <row r="51" spans="2:15" ht="12.75" customHeight="1">
      <c r="B51" s="3">
        <v>40</v>
      </c>
      <c r="C51" s="4"/>
      <c r="D51" s="156"/>
      <c r="E51" s="5"/>
      <c r="F51" s="6"/>
      <c r="G51" s="157"/>
      <c r="H51" s="4"/>
      <c r="I51" s="80"/>
      <c r="J51" s="183"/>
      <c r="K51" s="141"/>
      <c r="L51" s="141"/>
      <c r="M51" s="141"/>
      <c r="N51" s="138"/>
      <c r="O51" s="139"/>
    </row>
    <row r="52" spans="2:15" ht="12.75" customHeight="1">
      <c r="B52" s="3">
        <v>41</v>
      </c>
      <c r="C52" s="4"/>
      <c r="D52" s="156"/>
      <c r="E52" s="5"/>
      <c r="F52" s="6"/>
      <c r="G52" s="157"/>
      <c r="H52" s="4"/>
      <c r="I52" s="80"/>
      <c r="J52" s="183"/>
      <c r="K52" s="141"/>
      <c r="L52" s="141"/>
      <c r="M52" s="141"/>
      <c r="N52" s="138"/>
      <c r="O52" s="139"/>
    </row>
    <row r="53" spans="2:15" ht="12.75" customHeight="1">
      <c r="B53" s="3">
        <v>42</v>
      </c>
      <c r="C53" s="4"/>
      <c r="D53" s="156"/>
      <c r="E53" s="5"/>
      <c r="F53" s="6"/>
      <c r="G53" s="157"/>
      <c r="H53" s="4"/>
      <c r="I53" s="80"/>
      <c r="J53" s="183"/>
      <c r="K53" s="141"/>
      <c r="L53" s="141"/>
      <c r="M53" s="141"/>
      <c r="N53" s="138"/>
      <c r="O53" s="139"/>
    </row>
    <row r="54" spans="2:15" ht="12.75" customHeight="1">
      <c r="B54" s="3">
        <v>43</v>
      </c>
      <c r="C54" s="4"/>
      <c r="D54" s="156"/>
      <c r="E54" s="5"/>
      <c r="F54" s="6"/>
      <c r="G54" s="157"/>
      <c r="H54" s="4"/>
      <c r="I54" s="80"/>
      <c r="J54" s="183"/>
      <c r="K54" s="141"/>
      <c r="L54" s="141"/>
      <c r="M54" s="141"/>
      <c r="N54" s="138"/>
      <c r="O54" s="139"/>
    </row>
    <row r="55" spans="2:15" ht="12.75" customHeight="1">
      <c r="B55" s="3">
        <v>44</v>
      </c>
      <c r="C55" s="4"/>
      <c r="D55" s="156"/>
      <c r="E55" s="5"/>
      <c r="F55" s="6"/>
      <c r="G55" s="157"/>
      <c r="H55" s="4"/>
      <c r="I55" s="80"/>
      <c r="J55" s="183"/>
      <c r="K55" s="141"/>
      <c r="L55" s="141"/>
      <c r="M55" s="141"/>
      <c r="N55" s="138"/>
      <c r="O55" s="139"/>
    </row>
    <row r="56" spans="2:15" ht="12.75" customHeight="1">
      <c r="B56" s="3">
        <v>45</v>
      </c>
      <c r="C56" s="4"/>
      <c r="D56" s="156"/>
      <c r="E56" s="5"/>
      <c r="F56" s="6"/>
      <c r="G56" s="157"/>
      <c r="H56" s="4"/>
      <c r="I56" s="80"/>
      <c r="J56" s="183"/>
      <c r="K56" s="141"/>
      <c r="L56" s="141"/>
      <c r="M56" s="141"/>
      <c r="N56" s="138"/>
      <c r="O56" s="139"/>
    </row>
    <row r="57" spans="2:15" ht="12.75" customHeight="1">
      <c r="B57" s="3">
        <v>46</v>
      </c>
      <c r="C57" s="4"/>
      <c r="D57" s="156"/>
      <c r="E57" s="5"/>
      <c r="F57" s="6"/>
      <c r="G57" s="157"/>
      <c r="H57" s="4"/>
      <c r="I57" s="80"/>
      <c r="J57" s="183"/>
      <c r="K57" s="141"/>
      <c r="L57" s="141"/>
      <c r="M57" s="141"/>
      <c r="N57" s="138"/>
      <c r="O57" s="139"/>
    </row>
    <row r="58" spans="2:15" ht="12.75" customHeight="1">
      <c r="B58" s="3">
        <v>47</v>
      </c>
      <c r="C58" s="4"/>
      <c r="D58" s="156"/>
      <c r="E58" s="5"/>
      <c r="F58" s="6"/>
      <c r="G58" s="157"/>
      <c r="H58" s="4"/>
      <c r="I58" s="80"/>
      <c r="J58" s="183"/>
      <c r="K58" s="141"/>
      <c r="L58" s="141"/>
      <c r="M58" s="141"/>
      <c r="N58" s="138"/>
      <c r="O58" s="139"/>
    </row>
    <row r="59" spans="2:15" ht="12.75" customHeight="1">
      <c r="B59" s="3">
        <v>48</v>
      </c>
      <c r="C59" s="4"/>
      <c r="D59" s="156"/>
      <c r="E59" s="5"/>
      <c r="F59" s="6"/>
      <c r="G59" s="157"/>
      <c r="H59" s="4"/>
      <c r="I59" s="80"/>
      <c r="J59" s="183"/>
      <c r="K59" s="141"/>
      <c r="L59" s="141"/>
      <c r="M59" s="141"/>
      <c r="N59" s="138"/>
      <c r="O59" s="139"/>
    </row>
    <row r="60" spans="2:15" ht="12.75" customHeight="1">
      <c r="B60" s="3">
        <v>49</v>
      </c>
      <c r="C60" s="4"/>
      <c r="D60" s="156"/>
      <c r="E60" s="5"/>
      <c r="F60" s="6"/>
      <c r="G60" s="157"/>
      <c r="H60" s="4"/>
      <c r="I60" s="80"/>
      <c r="J60" s="183"/>
      <c r="K60" s="141"/>
      <c r="L60" s="141"/>
      <c r="M60" s="141"/>
      <c r="N60" s="138"/>
      <c r="O60" s="139"/>
    </row>
    <row r="61" spans="2:15" ht="12.75" customHeight="1">
      <c r="B61" s="3">
        <v>50</v>
      </c>
      <c r="C61" s="4"/>
      <c r="D61" s="156"/>
      <c r="E61" s="5"/>
      <c r="F61" s="6"/>
      <c r="G61" s="157"/>
      <c r="H61" s="4"/>
      <c r="I61" s="80"/>
      <c r="J61" s="183"/>
      <c r="K61" s="141"/>
      <c r="L61" s="141"/>
      <c r="M61" s="141"/>
      <c r="N61" s="138"/>
      <c r="O61" s="139"/>
    </row>
    <row r="62" spans="2:15" ht="12.75" customHeight="1">
      <c r="B62" s="3">
        <v>51</v>
      </c>
      <c r="C62" s="4"/>
      <c r="D62" s="156"/>
      <c r="E62" s="5"/>
      <c r="F62" s="6"/>
      <c r="G62" s="157"/>
      <c r="H62" s="4"/>
      <c r="I62" s="80"/>
      <c r="J62" s="183"/>
      <c r="K62" s="141"/>
      <c r="L62" s="141"/>
      <c r="M62" s="141"/>
      <c r="N62" s="138"/>
      <c r="O62" s="139"/>
    </row>
    <row r="63" spans="2:15" ht="12.75" customHeight="1">
      <c r="B63" s="3">
        <v>52</v>
      </c>
      <c r="C63" s="4"/>
      <c r="D63" s="156"/>
      <c r="E63" s="5"/>
      <c r="F63" s="6"/>
      <c r="G63" s="157"/>
      <c r="H63" s="4"/>
      <c r="I63" s="80"/>
      <c r="J63" s="183"/>
      <c r="K63" s="141"/>
      <c r="L63" s="141"/>
      <c r="M63" s="141"/>
      <c r="N63" s="138"/>
      <c r="O63" s="139"/>
    </row>
    <row r="64" spans="2:15" ht="12.75" customHeight="1">
      <c r="B64" s="3">
        <v>53</v>
      </c>
      <c r="C64" s="4"/>
      <c r="D64" s="156"/>
      <c r="E64" s="5"/>
      <c r="F64" s="6"/>
      <c r="G64" s="157"/>
      <c r="H64" s="4"/>
      <c r="I64" s="80"/>
      <c r="J64" s="183"/>
      <c r="K64" s="141"/>
      <c r="L64" s="141"/>
      <c r="M64" s="141"/>
      <c r="N64" s="138"/>
      <c r="O64" s="139"/>
    </row>
    <row r="65" spans="2:15" ht="12.75" customHeight="1">
      <c r="B65" s="3">
        <v>54</v>
      </c>
      <c r="C65" s="4"/>
      <c r="D65" s="156"/>
      <c r="E65" s="5"/>
      <c r="F65" s="6"/>
      <c r="G65" s="157"/>
      <c r="H65" s="4"/>
      <c r="I65" s="80"/>
      <c r="J65" s="183"/>
      <c r="K65" s="141"/>
      <c r="L65" s="141"/>
      <c r="M65" s="141"/>
      <c r="N65" s="138"/>
      <c r="O65" s="139"/>
    </row>
    <row r="66" spans="2:15" ht="12.75" customHeight="1">
      <c r="B66" s="3">
        <v>55</v>
      </c>
      <c r="C66" s="4"/>
      <c r="D66" s="156"/>
      <c r="E66" s="5"/>
      <c r="F66" s="6"/>
      <c r="G66" s="157"/>
      <c r="H66" s="4"/>
      <c r="I66" s="80"/>
      <c r="J66" s="183"/>
      <c r="K66" s="141"/>
      <c r="L66" s="141"/>
      <c r="M66" s="141"/>
      <c r="N66" s="138"/>
      <c r="O66" s="139"/>
    </row>
    <row r="67" spans="2:15" ht="12.75" customHeight="1">
      <c r="B67" s="3">
        <v>56</v>
      </c>
      <c r="C67" s="4"/>
      <c r="D67" s="156"/>
      <c r="E67" s="5"/>
      <c r="F67" s="6"/>
      <c r="G67" s="157"/>
      <c r="H67" s="4"/>
      <c r="I67" s="80"/>
      <c r="J67" s="183"/>
      <c r="K67" s="141"/>
      <c r="L67" s="141"/>
      <c r="M67" s="141"/>
      <c r="N67" s="138"/>
      <c r="O67" s="139"/>
    </row>
    <row r="68" spans="2:15" ht="12.75" customHeight="1">
      <c r="B68" s="3">
        <v>57</v>
      </c>
      <c r="C68" s="4"/>
      <c r="D68" s="156"/>
      <c r="E68" s="5"/>
      <c r="F68" s="6"/>
      <c r="G68" s="157"/>
      <c r="H68" s="4"/>
      <c r="I68" s="80"/>
      <c r="J68" s="183"/>
      <c r="K68" s="141"/>
      <c r="L68" s="141"/>
      <c r="M68" s="141"/>
      <c r="N68" s="138"/>
      <c r="O68" s="139"/>
    </row>
    <row r="69" spans="2:15" ht="12.75" customHeight="1">
      <c r="B69" s="3">
        <v>58</v>
      </c>
      <c r="C69" s="4"/>
      <c r="D69" s="156"/>
      <c r="E69" s="5"/>
      <c r="F69" s="6"/>
      <c r="G69" s="157"/>
      <c r="H69" s="4"/>
      <c r="I69" s="80"/>
      <c r="J69" s="183"/>
      <c r="K69" s="141"/>
      <c r="L69" s="141"/>
      <c r="M69" s="141"/>
      <c r="N69" s="138"/>
      <c r="O69" s="139"/>
    </row>
    <row r="70" spans="2:15" ht="12.75" customHeight="1">
      <c r="B70" s="3">
        <v>59</v>
      </c>
      <c r="C70" s="4"/>
      <c r="D70" s="156"/>
      <c r="E70" s="5"/>
      <c r="F70" s="6"/>
      <c r="G70" s="157"/>
      <c r="H70" s="4"/>
      <c r="I70" s="80"/>
      <c r="J70" s="183"/>
      <c r="K70" s="141"/>
      <c r="L70" s="141"/>
      <c r="M70" s="141"/>
      <c r="N70" s="138"/>
      <c r="O70" s="139"/>
    </row>
    <row r="71" spans="2:15" ht="12.75" customHeight="1">
      <c r="B71" s="3">
        <v>60</v>
      </c>
      <c r="C71" s="4"/>
      <c r="D71" s="156"/>
      <c r="E71" s="5"/>
      <c r="F71" s="6"/>
      <c r="G71" s="157"/>
      <c r="H71" s="4"/>
      <c r="I71" s="80"/>
      <c r="J71" s="183"/>
      <c r="K71" s="141"/>
      <c r="L71" s="141"/>
      <c r="M71" s="141"/>
      <c r="N71" s="138"/>
      <c r="O71" s="139"/>
    </row>
    <row r="72" spans="2:15" ht="12.75" customHeight="1">
      <c r="B72" s="3">
        <v>61</v>
      </c>
      <c r="C72" s="4"/>
      <c r="D72" s="156"/>
      <c r="E72" s="5"/>
      <c r="F72" s="6"/>
      <c r="G72" s="157"/>
      <c r="H72" s="4"/>
      <c r="I72" s="80"/>
      <c r="J72" s="183"/>
      <c r="K72" s="141"/>
      <c r="L72" s="141"/>
      <c r="M72" s="141"/>
      <c r="N72" s="138"/>
      <c r="O72" s="139"/>
    </row>
    <row r="73" spans="2:15" ht="12.75" customHeight="1">
      <c r="B73" s="3">
        <v>62</v>
      </c>
      <c r="C73" s="4"/>
      <c r="D73" s="156"/>
      <c r="E73" s="5"/>
      <c r="F73" s="6"/>
      <c r="G73" s="157"/>
      <c r="H73" s="4"/>
      <c r="I73" s="80"/>
      <c r="J73" s="183"/>
      <c r="K73" s="141"/>
      <c r="L73" s="141"/>
      <c r="M73" s="141"/>
      <c r="N73" s="138"/>
      <c r="O73" s="139"/>
    </row>
    <row r="74" spans="2:15" ht="12.75" customHeight="1">
      <c r="B74" s="3">
        <v>63</v>
      </c>
      <c r="C74" s="4"/>
      <c r="D74" s="156"/>
      <c r="E74" s="5"/>
      <c r="F74" s="6"/>
      <c r="G74" s="157"/>
      <c r="H74" s="4"/>
      <c r="I74" s="80"/>
      <c r="J74" s="183"/>
      <c r="K74" s="141"/>
      <c r="L74" s="141"/>
      <c r="M74" s="141"/>
      <c r="N74" s="138"/>
      <c r="O74" s="139"/>
    </row>
    <row r="75" spans="2:15" ht="12.75" customHeight="1">
      <c r="B75" s="3">
        <v>64</v>
      </c>
      <c r="C75" s="4"/>
      <c r="D75" s="156"/>
      <c r="E75" s="5"/>
      <c r="F75" s="6"/>
      <c r="G75" s="157"/>
      <c r="H75" s="4"/>
      <c r="I75" s="80"/>
      <c r="J75" s="183"/>
      <c r="K75" s="141"/>
      <c r="L75" s="141"/>
      <c r="M75" s="141"/>
      <c r="N75" s="138"/>
      <c r="O75" s="139"/>
    </row>
    <row r="76" spans="2:15" ht="12.75" customHeight="1">
      <c r="B76" s="3">
        <v>65</v>
      </c>
      <c r="C76" s="4"/>
      <c r="D76" s="156"/>
      <c r="E76" s="5"/>
      <c r="F76" s="6"/>
      <c r="G76" s="157"/>
      <c r="H76" s="4"/>
      <c r="I76" s="80"/>
      <c r="J76" s="183"/>
      <c r="K76" s="141"/>
      <c r="L76" s="141"/>
      <c r="M76" s="141"/>
      <c r="N76" s="138"/>
      <c r="O76" s="139"/>
    </row>
    <row r="77" spans="2:15" ht="12.75" customHeight="1">
      <c r="B77" s="3">
        <v>66</v>
      </c>
      <c r="C77" s="4"/>
      <c r="D77" s="156"/>
      <c r="E77" s="5"/>
      <c r="F77" s="6"/>
      <c r="G77" s="157"/>
      <c r="H77" s="4"/>
      <c r="I77" s="80"/>
      <c r="J77" s="183"/>
      <c r="K77" s="141"/>
      <c r="L77" s="141"/>
      <c r="M77" s="141"/>
      <c r="N77" s="138"/>
      <c r="O77" s="139"/>
    </row>
    <row r="78" spans="2:15" ht="12.75" customHeight="1">
      <c r="B78" s="3">
        <v>67</v>
      </c>
      <c r="C78" s="4"/>
      <c r="D78" s="156"/>
      <c r="E78" s="5"/>
      <c r="F78" s="6"/>
      <c r="G78" s="157"/>
      <c r="H78" s="4"/>
      <c r="I78" s="80"/>
      <c r="J78" s="183"/>
      <c r="K78" s="141"/>
      <c r="L78" s="141"/>
      <c r="M78" s="141"/>
      <c r="N78" s="138"/>
      <c r="O78" s="139"/>
    </row>
    <row r="79" spans="2:15" ht="12.75" customHeight="1">
      <c r="B79" s="3">
        <v>68</v>
      </c>
      <c r="C79" s="4"/>
      <c r="D79" s="156"/>
      <c r="E79" s="5"/>
      <c r="F79" s="6"/>
      <c r="G79" s="157"/>
      <c r="H79" s="4"/>
      <c r="I79" s="80"/>
      <c r="J79" s="140"/>
      <c r="K79" s="141"/>
      <c r="L79" s="141"/>
      <c r="M79" s="141"/>
      <c r="N79" s="138"/>
      <c r="O79" s="139"/>
    </row>
    <row r="80" spans="2:15" ht="12.75" customHeight="1">
      <c r="B80" s="3">
        <v>69</v>
      </c>
      <c r="C80" s="4"/>
      <c r="D80" s="156"/>
      <c r="E80" s="5"/>
      <c r="F80" s="6"/>
      <c r="G80" s="157"/>
      <c r="H80" s="4"/>
      <c r="I80" s="80"/>
      <c r="J80" s="140"/>
      <c r="K80" s="141"/>
      <c r="L80" s="141"/>
      <c r="M80" s="141"/>
      <c r="N80" s="138"/>
      <c r="O80" s="139"/>
    </row>
    <row r="81" spans="2:15" ht="12.75" customHeight="1">
      <c r="B81" s="3">
        <v>70</v>
      </c>
      <c r="C81" s="4"/>
      <c r="D81" s="156"/>
      <c r="E81" s="5"/>
      <c r="F81" s="6"/>
      <c r="G81" s="157"/>
      <c r="H81" s="4"/>
      <c r="I81" s="80"/>
      <c r="J81" s="140"/>
      <c r="K81" s="141"/>
      <c r="L81" s="141"/>
      <c r="M81" s="141"/>
      <c r="N81" s="138"/>
      <c r="O81" s="139"/>
    </row>
    <row r="82" spans="2:15" ht="12.75" customHeight="1">
      <c r="B82" s="3">
        <v>71</v>
      </c>
      <c r="C82" s="4"/>
      <c r="D82" s="156"/>
      <c r="E82" s="5"/>
      <c r="F82" s="6"/>
      <c r="G82" s="157"/>
      <c r="H82" s="4"/>
      <c r="I82" s="80"/>
      <c r="J82" s="140"/>
      <c r="K82" s="141"/>
      <c r="L82" s="141"/>
      <c r="M82" s="141"/>
      <c r="N82" s="138"/>
      <c r="O82" s="139"/>
    </row>
    <row r="83" spans="2:15" ht="12.75" customHeight="1">
      <c r="B83" s="3">
        <v>72</v>
      </c>
      <c r="C83" s="4"/>
      <c r="D83" s="156"/>
      <c r="E83" s="5"/>
      <c r="F83" s="6"/>
      <c r="G83" s="157"/>
      <c r="H83" s="4"/>
      <c r="I83" s="80"/>
      <c r="J83" s="140"/>
      <c r="K83" s="141"/>
      <c r="L83" s="141"/>
      <c r="M83" s="141"/>
      <c r="N83" s="138"/>
      <c r="O83" s="139"/>
    </row>
    <row r="84" spans="2:15" ht="12.75" customHeight="1">
      <c r="B84" s="3">
        <v>73</v>
      </c>
      <c r="C84" s="4"/>
      <c r="D84" s="156"/>
      <c r="E84" s="5"/>
      <c r="F84" s="6"/>
      <c r="G84" s="157"/>
      <c r="H84" s="4"/>
      <c r="I84" s="80"/>
      <c r="J84" s="140"/>
      <c r="K84" s="141"/>
      <c r="L84" s="141"/>
      <c r="M84" s="141"/>
      <c r="N84" s="138"/>
      <c r="O84" s="139"/>
    </row>
    <row r="85" spans="2:15" ht="12.75" customHeight="1">
      <c r="B85" s="3">
        <v>74</v>
      </c>
      <c r="C85" s="4"/>
      <c r="D85" s="156"/>
      <c r="E85" s="5"/>
      <c r="F85" s="6"/>
      <c r="G85" s="157"/>
      <c r="H85" s="4"/>
      <c r="I85" s="80"/>
      <c r="J85" s="140"/>
      <c r="K85" s="141"/>
      <c r="L85" s="141"/>
      <c r="M85" s="141"/>
      <c r="N85" s="138"/>
      <c r="O85" s="139"/>
    </row>
    <row r="86" spans="2:15" ht="12.75" customHeight="1">
      <c r="B86" s="3">
        <v>75</v>
      </c>
      <c r="C86" s="4"/>
      <c r="D86" s="156"/>
      <c r="E86" s="5"/>
      <c r="F86" s="6"/>
      <c r="G86" s="157"/>
      <c r="H86" s="4"/>
      <c r="I86" s="80"/>
      <c r="J86" s="140"/>
      <c r="K86" s="141"/>
      <c r="L86" s="141"/>
      <c r="M86" s="141"/>
      <c r="N86" s="138"/>
      <c r="O86" s="139"/>
    </row>
    <row r="87" spans="2:15" ht="12.75" customHeight="1">
      <c r="B87" s="3">
        <v>76</v>
      </c>
      <c r="C87" s="4"/>
      <c r="D87" s="156"/>
      <c r="E87" s="5"/>
      <c r="F87" s="6"/>
      <c r="G87" s="157"/>
      <c r="H87" s="4"/>
      <c r="I87" s="80"/>
      <c r="J87" s="140"/>
      <c r="K87" s="141"/>
      <c r="L87" s="141"/>
      <c r="M87" s="141"/>
      <c r="N87" s="138"/>
      <c r="O87" s="139"/>
    </row>
    <row r="88" spans="2:15" ht="12.75" customHeight="1">
      <c r="B88" s="3">
        <v>77</v>
      </c>
      <c r="C88" s="4"/>
      <c r="D88" s="156"/>
      <c r="E88" s="5"/>
      <c r="F88" s="6"/>
      <c r="G88" s="157"/>
      <c r="H88" s="4"/>
      <c r="I88" s="80"/>
      <c r="J88" s="140"/>
      <c r="K88" s="141"/>
      <c r="L88" s="141"/>
      <c r="M88" s="141"/>
      <c r="N88" s="138"/>
      <c r="O88" s="139"/>
    </row>
    <row r="89" spans="2:15" ht="12.75" customHeight="1">
      <c r="B89" s="3">
        <v>78</v>
      </c>
      <c r="C89" s="4"/>
      <c r="D89" s="156"/>
      <c r="E89" s="5"/>
      <c r="F89" s="6"/>
      <c r="G89" s="157"/>
      <c r="H89" s="4"/>
      <c r="I89" s="80"/>
      <c r="J89" s="140"/>
      <c r="K89" s="141"/>
      <c r="L89" s="141"/>
      <c r="M89" s="141"/>
      <c r="N89" s="138"/>
      <c r="O89" s="139"/>
    </row>
    <row r="90" spans="2:15" ht="12.75" customHeight="1">
      <c r="B90" s="3">
        <v>79</v>
      </c>
      <c r="C90" s="4"/>
      <c r="D90" s="156"/>
      <c r="E90" s="5"/>
      <c r="F90" s="6"/>
      <c r="G90" s="157"/>
      <c r="H90" s="4"/>
      <c r="I90" s="80"/>
      <c r="J90" s="140"/>
      <c r="K90" s="141"/>
      <c r="L90" s="141"/>
      <c r="M90" s="141"/>
      <c r="N90" s="138"/>
      <c r="O90" s="139"/>
    </row>
    <row r="91" spans="2:15" ht="12.75" customHeight="1">
      <c r="B91" s="3">
        <v>80</v>
      </c>
      <c r="C91" s="4"/>
      <c r="D91" s="156"/>
      <c r="E91" s="5"/>
      <c r="F91" s="6"/>
      <c r="G91" s="157"/>
      <c r="H91" s="4"/>
      <c r="I91" s="80"/>
      <c r="J91" s="140"/>
      <c r="K91" s="141"/>
      <c r="L91" s="141"/>
      <c r="M91" s="141"/>
      <c r="N91" s="138"/>
      <c r="O91" s="139"/>
    </row>
    <row r="92" spans="2:15" ht="12.75" customHeight="1">
      <c r="B92" s="3">
        <v>81</v>
      </c>
      <c r="C92" s="4"/>
      <c r="D92" s="156"/>
      <c r="E92" s="5"/>
      <c r="F92" s="6"/>
      <c r="G92" s="157"/>
      <c r="H92" s="4"/>
      <c r="I92" s="80"/>
      <c r="J92" s="140"/>
      <c r="K92" s="141"/>
      <c r="L92" s="141"/>
      <c r="M92" s="141"/>
      <c r="N92" s="138"/>
      <c r="O92" s="139"/>
    </row>
    <row r="93" spans="2:15" ht="12.75" customHeight="1">
      <c r="B93" s="3">
        <v>82</v>
      </c>
      <c r="C93" s="4"/>
      <c r="D93" s="156"/>
      <c r="E93" s="5"/>
      <c r="F93" s="6"/>
      <c r="G93" s="157"/>
      <c r="H93" s="4"/>
      <c r="I93" s="80"/>
      <c r="J93" s="140"/>
      <c r="K93" s="141"/>
      <c r="L93" s="141"/>
      <c r="M93" s="141"/>
      <c r="N93" s="138"/>
      <c r="O93" s="139"/>
    </row>
    <row r="94" spans="2:15" ht="12.75" customHeight="1">
      <c r="B94" s="3">
        <v>83</v>
      </c>
      <c r="C94" s="4"/>
      <c r="D94" s="156"/>
      <c r="E94" s="5"/>
      <c r="F94" s="6"/>
      <c r="G94" s="157"/>
      <c r="H94" s="4"/>
      <c r="I94" s="80"/>
      <c r="J94" s="140"/>
      <c r="K94" s="141"/>
      <c r="L94" s="141"/>
      <c r="M94" s="141"/>
      <c r="N94" s="138"/>
      <c r="O94" s="139"/>
    </row>
    <row r="95" spans="2:15" ht="12.75" customHeight="1">
      <c r="B95" s="3">
        <v>84</v>
      </c>
      <c r="C95" s="4"/>
      <c r="D95" s="156"/>
      <c r="E95" s="5"/>
      <c r="F95" s="6"/>
      <c r="G95" s="157"/>
      <c r="H95" s="4"/>
      <c r="I95" s="80"/>
      <c r="J95" s="140"/>
      <c r="K95" s="141"/>
      <c r="L95" s="141"/>
      <c r="M95" s="141"/>
      <c r="N95" s="138"/>
      <c r="O95" s="139"/>
    </row>
    <row r="96" spans="2:15" ht="12.75" customHeight="1">
      <c r="B96" s="3">
        <v>85</v>
      </c>
      <c r="C96" s="4"/>
      <c r="D96" s="156"/>
      <c r="E96" s="5"/>
      <c r="F96" s="6"/>
      <c r="G96" s="157"/>
      <c r="H96" s="4"/>
      <c r="I96" s="80"/>
      <c r="J96" s="140"/>
      <c r="K96" s="141"/>
      <c r="L96" s="141"/>
      <c r="M96" s="141"/>
      <c r="N96" s="138"/>
      <c r="O96" s="139"/>
    </row>
    <row r="97" spans="2:15" ht="12.75" customHeight="1">
      <c r="B97" s="3">
        <v>86</v>
      </c>
      <c r="C97" s="4"/>
      <c r="D97" s="156"/>
      <c r="E97" s="5"/>
      <c r="F97" s="6"/>
      <c r="G97" s="157"/>
      <c r="H97" s="4"/>
      <c r="I97" s="80"/>
      <c r="J97" s="140"/>
      <c r="K97" s="141"/>
      <c r="L97" s="141"/>
      <c r="M97" s="141"/>
      <c r="N97" s="138"/>
      <c r="O97" s="139"/>
    </row>
    <row r="98" spans="2:15" ht="12.75" customHeight="1">
      <c r="B98" s="3">
        <v>87</v>
      </c>
      <c r="C98" s="4"/>
      <c r="D98" s="156"/>
      <c r="E98" s="5"/>
      <c r="F98" s="6"/>
      <c r="G98" s="157"/>
      <c r="H98" s="4"/>
      <c r="I98" s="80"/>
      <c r="J98" s="142"/>
      <c r="K98" s="141"/>
      <c r="L98" s="141"/>
      <c r="M98" s="141"/>
      <c r="N98" s="138"/>
      <c r="O98" s="139"/>
    </row>
    <row r="99" spans="2:15" ht="12.75" customHeight="1">
      <c r="B99" s="3">
        <v>88</v>
      </c>
      <c r="C99" s="4"/>
      <c r="D99" s="156"/>
      <c r="E99" s="5"/>
      <c r="F99" s="6"/>
      <c r="G99" s="157"/>
      <c r="H99" s="4"/>
      <c r="I99" s="80"/>
      <c r="J99" s="142"/>
      <c r="K99" s="141"/>
      <c r="L99" s="141"/>
      <c r="M99" s="141"/>
      <c r="N99" s="138"/>
      <c r="O99" s="139"/>
    </row>
    <row r="100" spans="2:15" ht="12.75" customHeight="1">
      <c r="B100" s="3">
        <v>89</v>
      </c>
      <c r="C100" s="4"/>
      <c r="D100" s="156"/>
      <c r="E100" s="5"/>
      <c r="F100" s="6"/>
      <c r="G100" s="157"/>
      <c r="H100" s="4"/>
      <c r="I100" s="80"/>
      <c r="J100" s="142"/>
      <c r="K100" s="141"/>
      <c r="L100" s="141"/>
      <c r="M100" s="141"/>
      <c r="N100" s="138"/>
      <c r="O100" s="139"/>
    </row>
    <row r="101" spans="2:15" ht="12.75" customHeight="1">
      <c r="B101" s="3">
        <v>90</v>
      </c>
      <c r="C101" s="4"/>
      <c r="D101" s="156"/>
      <c r="E101" s="5"/>
      <c r="F101" s="6"/>
      <c r="G101" s="157"/>
      <c r="H101" s="4"/>
      <c r="I101" s="80"/>
      <c r="J101" s="142"/>
      <c r="K101" s="141"/>
      <c r="L101" s="141"/>
      <c r="M101" s="141"/>
      <c r="N101" s="138"/>
      <c r="O101" s="139"/>
    </row>
    <row r="102" spans="2:15" ht="12.75" customHeight="1">
      <c r="B102" s="3">
        <v>91</v>
      </c>
      <c r="C102" s="4"/>
      <c r="D102" s="156"/>
      <c r="E102" s="5"/>
      <c r="F102" s="6"/>
      <c r="G102" s="157"/>
      <c r="H102" s="4"/>
      <c r="I102" s="80"/>
      <c r="J102" s="142"/>
      <c r="K102" s="141"/>
      <c r="L102" s="141"/>
      <c r="M102" s="141"/>
      <c r="N102" s="138"/>
      <c r="O102" s="139"/>
    </row>
    <row r="103" spans="2:15" ht="12.75" customHeight="1">
      <c r="B103" s="3">
        <v>92</v>
      </c>
      <c r="C103" s="4"/>
      <c r="D103" s="156"/>
      <c r="E103" s="5"/>
      <c r="F103" s="6"/>
      <c r="G103" s="157"/>
      <c r="H103" s="4"/>
      <c r="I103" s="80"/>
      <c r="J103" s="142"/>
      <c r="K103" s="141"/>
      <c r="L103" s="141"/>
      <c r="M103" s="141"/>
      <c r="N103" s="138"/>
      <c r="O103" s="139"/>
    </row>
    <row r="104" spans="2:15" ht="12.75" customHeight="1">
      <c r="B104" s="3">
        <v>93</v>
      </c>
      <c r="C104" s="4"/>
      <c r="D104" s="156"/>
      <c r="E104" s="5"/>
      <c r="F104" s="6"/>
      <c r="G104" s="157"/>
      <c r="H104" s="4"/>
      <c r="I104" s="80"/>
      <c r="J104" s="142"/>
      <c r="K104" s="141"/>
      <c r="L104" s="141"/>
      <c r="M104" s="141"/>
      <c r="N104" s="138"/>
      <c r="O104" s="139"/>
    </row>
    <row r="105" spans="2:15" ht="12.75" customHeight="1">
      <c r="B105" s="3">
        <v>94</v>
      </c>
      <c r="C105" s="4"/>
      <c r="D105" s="156"/>
      <c r="E105" s="5"/>
      <c r="F105" s="6"/>
      <c r="G105" s="157"/>
      <c r="H105" s="4"/>
      <c r="I105" s="80"/>
      <c r="J105" s="142"/>
      <c r="K105" s="141"/>
      <c r="L105" s="141"/>
      <c r="M105" s="141"/>
      <c r="N105" s="138"/>
      <c r="O105" s="139"/>
    </row>
    <row r="106" spans="2:15" ht="12.75" customHeight="1" thickBot="1">
      <c r="B106" s="3">
        <v>95</v>
      </c>
      <c r="C106" s="4"/>
      <c r="D106" s="156"/>
      <c r="E106" s="5"/>
      <c r="F106" s="6"/>
      <c r="G106" s="157"/>
      <c r="H106" s="4"/>
      <c r="I106" s="80"/>
      <c r="J106" s="142"/>
      <c r="K106" s="141"/>
      <c r="L106" s="141"/>
      <c r="M106" s="141"/>
      <c r="N106" s="138"/>
      <c r="O106" s="139"/>
    </row>
    <row r="107" spans="2:60" ht="12.75" customHeight="1" thickBot="1">
      <c r="B107" s="169">
        <v>96</v>
      </c>
      <c r="C107" s="170"/>
      <c r="D107" s="179"/>
      <c r="E107" s="180"/>
      <c r="F107" s="181"/>
      <c r="G107" s="182"/>
      <c r="H107" s="170"/>
      <c r="I107" s="171"/>
      <c r="J107" s="184"/>
      <c r="K107" s="186"/>
      <c r="L107" s="186"/>
      <c r="M107" s="186"/>
      <c r="N107" s="187"/>
      <c r="O107" s="188"/>
      <c r="BB107" s="36"/>
      <c r="BC107" s="225" t="s">
        <v>75</v>
      </c>
      <c r="BD107" s="225"/>
      <c r="BE107" s="225"/>
      <c r="BF107" s="225"/>
      <c r="BG107" s="225"/>
      <c r="BH107" s="37"/>
    </row>
    <row r="108" spans="2:61" ht="15.75" customHeight="1">
      <c r="B108" s="172" t="s">
        <v>99</v>
      </c>
      <c r="C108" s="173">
        <f>C2</f>
        <v>0</v>
      </c>
      <c r="D108" s="162"/>
      <c r="E108" s="162"/>
      <c r="F108" s="162"/>
      <c r="G108" s="162"/>
      <c r="H108" s="162"/>
      <c r="I108" s="162"/>
      <c r="J108" s="163"/>
      <c r="K108" s="163"/>
      <c r="L108" s="163"/>
      <c r="M108" s="68"/>
      <c r="BB108" s="27"/>
      <c r="BC108" s="28"/>
      <c r="BD108" s="28"/>
      <c r="BE108" s="28"/>
      <c r="BF108" s="28"/>
      <c r="BG108" s="28"/>
      <c r="BH108" s="29"/>
      <c r="BI108" s="40"/>
    </row>
    <row r="109" spans="2:61" ht="12.75">
      <c r="B109" s="155"/>
      <c r="C109" s="162"/>
      <c r="D109" s="162"/>
      <c r="E109" s="162"/>
      <c r="F109" s="162"/>
      <c r="G109" s="162"/>
      <c r="H109" s="162"/>
      <c r="I109" s="162"/>
      <c r="J109" s="163"/>
      <c r="K109" s="163"/>
      <c r="L109" s="163"/>
      <c r="M109" s="68"/>
      <c r="BB109" s="30"/>
      <c r="BC109" s="243" t="s">
        <v>76</v>
      </c>
      <c r="BD109" s="244"/>
      <c r="BE109" s="244"/>
      <c r="BF109" s="244"/>
      <c r="BG109" s="245"/>
      <c r="BH109" s="32"/>
      <c r="BI109" s="41"/>
    </row>
    <row r="110" spans="2:61" ht="12.75" hidden="1">
      <c r="B110" s="155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68"/>
      <c r="BB110" s="30"/>
      <c r="BC110" s="246"/>
      <c r="BD110" s="247"/>
      <c r="BE110" s="247"/>
      <c r="BF110" s="247"/>
      <c r="BG110" s="248"/>
      <c r="BH110" s="32"/>
      <c r="BI110" s="41"/>
    </row>
    <row r="111" spans="2:61" ht="12.75" hidden="1">
      <c r="B111" s="155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68"/>
      <c r="BB111" s="30"/>
      <c r="BC111" s="39"/>
      <c r="BD111" s="39"/>
      <c r="BE111" s="39"/>
      <c r="BF111" s="39"/>
      <c r="BG111" s="39"/>
      <c r="BH111" s="32"/>
      <c r="BI111" s="41"/>
    </row>
    <row r="112" spans="2:61" ht="13.5" customHeight="1" hidden="1">
      <c r="B112" s="155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68"/>
      <c r="BB112" s="30"/>
      <c r="BC112" s="253" t="s">
        <v>81</v>
      </c>
      <c r="BD112" s="253"/>
      <c r="BE112" s="253"/>
      <c r="BF112" s="253"/>
      <c r="BG112" s="253"/>
      <c r="BH112" s="32"/>
      <c r="BI112" s="41"/>
    </row>
    <row r="113" spans="2:61" ht="40.5" customHeight="1" hidden="1">
      <c r="B113" s="155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68"/>
      <c r="BB113" s="30"/>
      <c r="BC113" s="254" t="s">
        <v>77</v>
      </c>
      <c r="BD113" s="254"/>
      <c r="BE113" s="254"/>
      <c r="BF113" s="254"/>
      <c r="BG113" s="254"/>
      <c r="BH113" s="32"/>
      <c r="BI113" s="41"/>
    </row>
    <row r="114" spans="2:61" ht="84.75" customHeight="1" hidden="1">
      <c r="B114" s="155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68"/>
      <c r="BB114" s="30"/>
      <c r="BC114" s="255" t="s">
        <v>78</v>
      </c>
      <c r="BD114" s="255"/>
      <c r="BE114" s="255"/>
      <c r="BF114" s="255"/>
      <c r="BG114" s="255"/>
      <c r="BH114" s="32"/>
      <c r="BI114" s="41"/>
    </row>
    <row r="115" spans="2:61" ht="26.25" customHeight="1" hidden="1">
      <c r="B115" s="155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68"/>
      <c r="BB115" s="30"/>
      <c r="BC115" s="254" t="s">
        <v>79</v>
      </c>
      <c r="BD115" s="254"/>
      <c r="BE115" s="254"/>
      <c r="BF115" s="254"/>
      <c r="BG115" s="254"/>
      <c r="BH115" s="32"/>
      <c r="BI115" s="41"/>
    </row>
    <row r="116" spans="2:61" ht="45" customHeight="1" hidden="1">
      <c r="B116" s="155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68"/>
      <c r="BB116" s="30"/>
      <c r="BC116" s="256" t="s">
        <v>80</v>
      </c>
      <c r="BD116" s="256"/>
      <c r="BE116" s="256"/>
      <c r="BF116" s="256"/>
      <c r="BG116" s="256"/>
      <c r="BH116" s="143"/>
      <c r="BI116" s="41"/>
    </row>
    <row r="117" spans="2:61" ht="12.75" hidden="1">
      <c r="B117" s="155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68"/>
      <c r="BB117" s="30"/>
      <c r="BC117" s="143"/>
      <c r="BD117" s="143"/>
      <c r="BE117" s="143"/>
      <c r="BF117" s="143"/>
      <c r="BG117" s="143"/>
      <c r="BH117" s="143"/>
      <c r="BI117" s="41"/>
    </row>
    <row r="118" spans="2:61" ht="15.75" customHeight="1" hidden="1">
      <c r="B118" s="155"/>
      <c r="C118" s="162"/>
      <c r="D118" s="162"/>
      <c r="E118" s="162"/>
      <c r="F118" s="162"/>
      <c r="G118" s="162"/>
      <c r="H118" s="162"/>
      <c r="I118" s="162"/>
      <c r="J118" s="163"/>
      <c r="K118" s="163"/>
      <c r="L118" s="163"/>
      <c r="M118" s="68"/>
      <c r="BB118" s="30"/>
      <c r="BC118" s="143"/>
      <c r="BD118" s="143"/>
      <c r="BE118" s="143"/>
      <c r="BF118" s="143"/>
      <c r="BG118" s="143"/>
      <c r="BH118" s="143"/>
      <c r="BI118" s="41"/>
    </row>
    <row r="119" spans="2:61" ht="12.75" hidden="1">
      <c r="B119" s="155"/>
      <c r="C119" s="162"/>
      <c r="D119" s="162"/>
      <c r="E119" s="162"/>
      <c r="F119" s="162"/>
      <c r="G119" s="162"/>
      <c r="H119" s="162"/>
      <c r="I119" s="162"/>
      <c r="J119" s="163"/>
      <c r="K119" s="163"/>
      <c r="L119" s="163"/>
      <c r="M119" s="68"/>
      <c r="BB119" s="30"/>
      <c r="BC119" s="143"/>
      <c r="BD119" s="143"/>
      <c r="BE119" s="143"/>
      <c r="BF119" s="143"/>
      <c r="BG119" s="143"/>
      <c r="BH119" s="143"/>
      <c r="BI119" s="41"/>
    </row>
    <row r="120" spans="2:61" ht="12.75" hidden="1">
      <c r="B120" s="155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68"/>
      <c r="BB120" s="30"/>
      <c r="BC120" s="143"/>
      <c r="BD120" s="143"/>
      <c r="BE120" s="143"/>
      <c r="BF120" s="143"/>
      <c r="BG120" s="143"/>
      <c r="BH120" s="143"/>
      <c r="BI120" s="41"/>
    </row>
    <row r="121" spans="2:61" ht="13.5" hidden="1" thickBot="1">
      <c r="B121" s="155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68"/>
      <c r="BB121" s="33"/>
      <c r="BC121" s="34"/>
      <c r="BD121" s="34"/>
      <c r="BE121" s="34"/>
      <c r="BF121" s="34"/>
      <c r="BG121" s="34"/>
      <c r="BH121" s="35"/>
      <c r="BI121" s="41"/>
    </row>
    <row r="122" spans="2:61" ht="12.75" hidden="1">
      <c r="B122" s="155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68"/>
      <c r="BC122" s="43"/>
      <c r="BD122" s="44"/>
      <c r="BE122" s="44"/>
      <c r="BF122" s="44"/>
      <c r="BG122" s="44"/>
      <c r="BH122" s="44"/>
      <c r="BI122" s="42"/>
    </row>
    <row r="123" spans="2:13" ht="12.75" hidden="1">
      <c r="B123" s="155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68"/>
    </row>
    <row r="124" spans="2:13" ht="12.75" hidden="1">
      <c r="B124" s="155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68"/>
    </row>
    <row r="125" spans="2:13" ht="12.75" hidden="1">
      <c r="B125" s="155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68"/>
    </row>
    <row r="126" spans="2:13" ht="12.75" hidden="1">
      <c r="B126" s="155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68"/>
    </row>
    <row r="127" spans="2:13" ht="12.75" hidden="1">
      <c r="B127" s="155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68"/>
    </row>
    <row r="128" spans="2:13" ht="15.75" customHeight="1" hidden="1">
      <c r="B128" s="155"/>
      <c r="C128" s="162"/>
      <c r="D128" s="162"/>
      <c r="E128" s="162"/>
      <c r="F128" s="162"/>
      <c r="G128" s="162"/>
      <c r="H128" s="162"/>
      <c r="I128" s="162"/>
      <c r="J128" s="163"/>
      <c r="K128" s="163"/>
      <c r="L128" s="163"/>
      <c r="M128" s="68"/>
    </row>
    <row r="129" spans="2:13" ht="12.75" hidden="1">
      <c r="B129" s="155"/>
      <c r="C129" s="162"/>
      <c r="D129" s="162"/>
      <c r="E129" s="162"/>
      <c r="F129" s="162"/>
      <c r="G129" s="162"/>
      <c r="H129" s="162"/>
      <c r="I129" s="162"/>
      <c r="J129" s="163"/>
      <c r="K129" s="163"/>
      <c r="L129" s="163"/>
      <c r="M129" s="68"/>
    </row>
    <row r="130" spans="2:13" ht="12.75" hidden="1">
      <c r="B130" s="155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68"/>
    </row>
    <row r="131" spans="2:13" ht="12.75" hidden="1">
      <c r="B131" s="155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68"/>
    </row>
    <row r="132" spans="2:13" ht="12.75" hidden="1">
      <c r="B132" s="155"/>
      <c r="C132" s="163"/>
      <c r="D132" s="162"/>
      <c r="E132" s="162"/>
      <c r="F132" s="163"/>
      <c r="G132" s="163"/>
      <c r="H132" s="163"/>
      <c r="I132" s="163"/>
      <c r="J132" s="163"/>
      <c r="K132" s="163"/>
      <c r="L132" s="163"/>
      <c r="M132" s="68"/>
    </row>
    <row r="133" spans="2:13" ht="12.75" hidden="1">
      <c r="B133" s="155"/>
      <c r="C133" s="163"/>
      <c r="D133" s="162"/>
      <c r="E133" s="162"/>
      <c r="F133" s="163"/>
      <c r="G133" s="163"/>
      <c r="H133" s="163"/>
      <c r="I133" s="163"/>
      <c r="J133" s="163"/>
      <c r="K133" s="163"/>
      <c r="L133" s="163"/>
      <c r="M133" s="68"/>
    </row>
    <row r="134" spans="2:13" ht="12.75" hidden="1">
      <c r="B134" s="155"/>
      <c r="C134" s="163"/>
      <c r="D134" s="162"/>
      <c r="E134" s="162"/>
      <c r="F134" s="163"/>
      <c r="G134" s="163"/>
      <c r="H134" s="163"/>
      <c r="I134" s="163"/>
      <c r="J134" s="163"/>
      <c r="K134" s="163"/>
      <c r="L134" s="163"/>
      <c r="M134" s="68"/>
    </row>
    <row r="135" spans="2:13" ht="12.75" hidden="1">
      <c r="B135" s="155"/>
      <c r="C135" s="163"/>
      <c r="D135" s="162"/>
      <c r="E135" s="162"/>
      <c r="F135" s="163"/>
      <c r="G135" s="163"/>
      <c r="H135" s="163"/>
      <c r="I135" s="163"/>
      <c r="J135" s="163"/>
      <c r="K135" s="163"/>
      <c r="L135" s="163"/>
      <c r="M135" s="68"/>
    </row>
    <row r="136" spans="2:13" ht="12.75" hidden="1">
      <c r="B136" s="155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68"/>
    </row>
    <row r="137" spans="2:13" ht="12.75" hidden="1">
      <c r="B137" s="155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68"/>
    </row>
    <row r="138" ht="12.75" hidden="1"/>
    <row r="139" ht="13.5" hidden="1" thickBot="1"/>
    <row r="140" spans="1:13" ht="46.5" customHeight="1" hidden="1" thickBot="1">
      <c r="A140">
        <v>1</v>
      </c>
      <c r="I140" s="50"/>
      <c r="J140" s="58" t="s">
        <v>93</v>
      </c>
      <c r="K140" s="58" t="s">
        <v>94</v>
      </c>
      <c r="L140" s="58" t="s">
        <v>95</v>
      </c>
      <c r="M140" s="59" t="s">
        <v>96</v>
      </c>
    </row>
    <row r="141" spans="1:13" ht="12.75" hidden="1">
      <c r="A141" s="86">
        <f ca="1">TODAY()</f>
        <v>43718</v>
      </c>
      <c r="D141" s="250" t="s">
        <v>44</v>
      </c>
      <c r="E141" s="251"/>
      <c r="F141" s="251"/>
      <c r="G141" s="252"/>
      <c r="I141" s="51" t="s">
        <v>53</v>
      </c>
      <c r="J141" s="55">
        <v>71756</v>
      </c>
      <c r="K141" s="99">
        <v>42380</v>
      </c>
      <c r="L141" s="53">
        <v>26488</v>
      </c>
      <c r="M141" s="104">
        <v>125188</v>
      </c>
    </row>
    <row r="142" spans="4:13" ht="12.75" hidden="1">
      <c r="D142" s="106" t="s">
        <v>2</v>
      </c>
      <c r="E142" s="108" t="s">
        <v>7</v>
      </c>
      <c r="F142" s="110" t="s">
        <v>8</v>
      </c>
      <c r="G142" s="112" t="s">
        <v>9</v>
      </c>
      <c r="I142" s="51" t="s">
        <v>54</v>
      </c>
      <c r="J142" s="55">
        <v>8400</v>
      </c>
      <c r="K142" s="99">
        <v>943</v>
      </c>
      <c r="L142" s="53">
        <v>1222</v>
      </c>
      <c r="M142" s="104">
        <v>1347</v>
      </c>
    </row>
    <row r="143" spans="4:13" ht="13.5" hidden="1" thickBot="1">
      <c r="D143" s="107">
        <v>25</v>
      </c>
      <c r="E143" s="109">
        <v>33</v>
      </c>
      <c r="F143" s="111">
        <v>32</v>
      </c>
      <c r="G143" s="113">
        <v>30</v>
      </c>
      <c r="I143" s="52" t="s">
        <v>55</v>
      </c>
      <c r="J143" s="57">
        <v>913</v>
      </c>
      <c r="K143" s="103">
        <v>47</v>
      </c>
      <c r="L143" s="56">
        <v>46</v>
      </c>
      <c r="M143" s="105">
        <v>139</v>
      </c>
    </row>
    <row r="144" ht="12.75" hidden="1"/>
    <row r="145" ht="12.75" hidden="1"/>
    <row r="146" ht="12.75" hidden="1"/>
    <row r="147" spans="10:15" ht="25.5" hidden="1">
      <c r="J147" s="81" t="s">
        <v>56</v>
      </c>
      <c r="K147" s="81" t="s">
        <v>68</v>
      </c>
      <c r="L147" s="81" t="s">
        <v>69</v>
      </c>
      <c r="M147" s="81" t="s">
        <v>70</v>
      </c>
      <c r="N147" s="82" t="s">
        <v>71</v>
      </c>
      <c r="O147" s="83" t="s">
        <v>52</v>
      </c>
    </row>
    <row r="148" spans="10:15" ht="12.75" hidden="1">
      <c r="J148" s="75"/>
      <c r="K148" s="75"/>
      <c r="L148" s="84"/>
      <c r="M148" s="115"/>
      <c r="N148" s="69"/>
      <c r="O148" s="116"/>
    </row>
    <row r="149" spans="10:15" ht="12.75" hidden="1">
      <c r="J149" s="75"/>
      <c r="K149" s="75"/>
      <c r="L149" s="84"/>
      <c r="M149" s="115"/>
      <c r="N149" s="69"/>
      <c r="O149" s="116"/>
    </row>
    <row r="150" spans="2:15" ht="12.75" hidden="1">
      <c r="B150" s="235" t="s">
        <v>2</v>
      </c>
      <c r="C150" s="235"/>
      <c r="D150" s="240" t="s">
        <v>7</v>
      </c>
      <c r="E150" s="240"/>
      <c r="F150" s="241" t="s">
        <v>8</v>
      </c>
      <c r="G150" s="241"/>
      <c r="H150" s="249" t="s">
        <v>9</v>
      </c>
      <c r="I150" s="249"/>
      <c r="J150" s="75"/>
      <c r="K150" s="75"/>
      <c r="L150" s="84"/>
      <c r="M150" s="115"/>
      <c r="N150" s="69"/>
      <c r="O150" s="116"/>
    </row>
    <row r="151" spans="2:15" ht="12.75" hidden="1">
      <c r="B151" s="55">
        <v>15.170923233032227</v>
      </c>
      <c r="C151" s="55">
        <v>4.855858221196212</v>
      </c>
      <c r="D151" s="99">
        <v>17.823060989379883</v>
      </c>
      <c r="E151" s="99">
        <v>4.627160952374775</v>
      </c>
      <c r="F151" s="53">
        <v>15.72334098815918</v>
      </c>
      <c r="G151" s="53">
        <v>4.423049167744011</v>
      </c>
      <c r="H151" s="54">
        <v>16.72246551513672</v>
      </c>
      <c r="I151" s="54">
        <v>5.097562701210251</v>
      </c>
      <c r="J151" s="75"/>
      <c r="K151" s="75"/>
      <c r="L151" s="84"/>
      <c r="M151" s="115"/>
      <c r="N151" s="69"/>
      <c r="O151" s="116"/>
    </row>
    <row r="152" spans="2:15" ht="12.75" hidden="1">
      <c r="B152" s="55">
        <v>15.170923233032227</v>
      </c>
      <c r="C152" s="55">
        <v>4.855858221196212</v>
      </c>
      <c r="D152" s="99">
        <v>17.823060989379883</v>
      </c>
      <c r="E152" s="99">
        <v>4.627160952374775</v>
      </c>
      <c r="F152" s="53">
        <v>15.72334098815918</v>
      </c>
      <c r="G152" s="53">
        <v>4.423049167744011</v>
      </c>
      <c r="H152" s="54">
        <v>16.72246551513672</v>
      </c>
      <c r="I152" s="54">
        <v>5.097562701210251</v>
      </c>
      <c r="J152" s="75"/>
      <c r="K152" s="75"/>
      <c r="L152" s="84"/>
      <c r="M152" s="115"/>
      <c r="N152" s="69"/>
      <c r="O152" s="116"/>
    </row>
    <row r="153" spans="2:15" ht="12.75" hidden="1">
      <c r="B153" s="55">
        <v>18.56891632080078</v>
      </c>
      <c r="C153" s="55">
        <v>3.924279286061881</v>
      </c>
      <c r="D153" s="99">
        <v>24.369722366333008</v>
      </c>
      <c r="E153" s="99">
        <v>2.974511692737328</v>
      </c>
      <c r="F153" s="53">
        <v>21.871788024902344</v>
      </c>
      <c r="G153" s="53">
        <v>3.0870712059065353</v>
      </c>
      <c r="H153" s="54">
        <v>23.724853515625</v>
      </c>
      <c r="I153" s="54">
        <v>3.1293675957229854</v>
      </c>
      <c r="J153" s="75"/>
      <c r="K153" s="75"/>
      <c r="L153" s="84"/>
      <c r="M153" s="115"/>
      <c r="N153" s="69"/>
      <c r="O153" s="116"/>
    </row>
    <row r="154" spans="2:15" ht="12.75" hidden="1">
      <c r="B154" s="55">
        <v>18.56891632080078</v>
      </c>
      <c r="C154" s="55">
        <v>3.924279286061881</v>
      </c>
      <c r="D154" s="99">
        <v>24.369722366333008</v>
      </c>
      <c r="E154" s="99">
        <v>2.974511692737328</v>
      </c>
      <c r="F154" s="53">
        <v>21.871788024902344</v>
      </c>
      <c r="G154" s="53">
        <v>3.0870712059065353</v>
      </c>
      <c r="H154" s="54">
        <v>23.724853515625</v>
      </c>
      <c r="I154" s="54">
        <v>3.1293675957229854</v>
      </c>
      <c r="J154" s="75"/>
      <c r="K154" s="75"/>
      <c r="L154" s="84"/>
      <c r="M154" s="115"/>
      <c r="N154" s="69"/>
      <c r="O154" s="116"/>
    </row>
    <row r="155" spans="2:15" ht="12.75" hidden="1">
      <c r="B155" s="55">
        <v>21.96280860900879</v>
      </c>
      <c r="C155" s="55">
        <v>2.9604707775342987</v>
      </c>
      <c r="D155" s="99">
        <v>28.562419891357422</v>
      </c>
      <c r="E155" s="99">
        <v>1.6720978579357173</v>
      </c>
      <c r="F155" s="53">
        <v>26.23516845703125</v>
      </c>
      <c r="G155" s="53">
        <v>1.6627578316815739</v>
      </c>
      <c r="H155" s="54">
        <v>27.748998641967773</v>
      </c>
      <c r="I155" s="54">
        <v>2.143014800254095</v>
      </c>
      <c r="J155" s="75"/>
      <c r="K155" s="75"/>
      <c r="L155" s="84"/>
      <c r="M155" s="115"/>
      <c r="N155" s="69"/>
      <c r="O155" s="116"/>
    </row>
    <row r="156" spans="2:15" ht="12.75" hidden="1">
      <c r="B156" s="55">
        <v>21.96280860900879</v>
      </c>
      <c r="C156" s="55">
        <v>2.9604707775342987</v>
      </c>
      <c r="D156" s="99">
        <v>28.562419891357422</v>
      </c>
      <c r="E156" s="99">
        <v>1.6720978579357173</v>
      </c>
      <c r="F156" s="53">
        <v>26.23516845703125</v>
      </c>
      <c r="G156" s="53">
        <v>1.6627578316815739</v>
      </c>
      <c r="H156" s="54">
        <v>27.748998641967773</v>
      </c>
      <c r="I156" s="54">
        <v>2.143014800254095</v>
      </c>
      <c r="J156" s="75"/>
      <c r="K156" s="75"/>
      <c r="L156" s="84"/>
      <c r="M156" s="115"/>
      <c r="N156" s="69"/>
      <c r="O156" s="116"/>
    </row>
    <row r="157" spans="2:15" ht="12.75" hidden="1">
      <c r="B157" s="55">
        <v>18.56891632080078</v>
      </c>
      <c r="C157" s="55">
        <v>3.924279286061881</v>
      </c>
      <c r="D157" s="99">
        <v>24.847517013549805</v>
      </c>
      <c r="E157" s="99">
        <v>2.974511692737328</v>
      </c>
      <c r="F157" s="53">
        <v>22.40216064453125</v>
      </c>
      <c r="G157" s="53">
        <v>3.0870712059065353</v>
      </c>
      <c r="H157" s="54">
        <v>23.724853515625</v>
      </c>
      <c r="I157" s="54">
        <v>3.1293675957229854</v>
      </c>
      <c r="J157" s="75"/>
      <c r="K157" s="75"/>
      <c r="L157" s="84"/>
      <c r="M157" s="115"/>
      <c r="N157" s="69"/>
      <c r="O157" s="116"/>
    </row>
    <row r="158" spans="2:15" ht="12.75" hidden="1">
      <c r="B158" s="55">
        <v>21.96280860900879</v>
      </c>
      <c r="C158" s="55">
        <v>2.9604707775342987</v>
      </c>
      <c r="D158" s="99">
        <v>28.94678497314453</v>
      </c>
      <c r="E158" s="99">
        <v>1.6720978579357173</v>
      </c>
      <c r="F158" s="53">
        <v>26.847179412841797</v>
      </c>
      <c r="G158" s="53">
        <v>1.6627578316815739</v>
      </c>
      <c r="H158" s="54">
        <v>27.748998641967773</v>
      </c>
      <c r="I158" s="54">
        <v>2.143014800254095</v>
      </c>
      <c r="J158" s="75"/>
      <c r="K158" s="75"/>
      <c r="L158" s="84"/>
      <c r="M158" s="115"/>
      <c r="N158" s="69"/>
      <c r="O158" s="116"/>
    </row>
    <row r="159" spans="2:15" ht="12.75" hidden="1">
      <c r="B159" s="88">
        <v>21.96280860900879</v>
      </c>
      <c r="C159" s="89">
        <v>2.9604707775342987</v>
      </c>
      <c r="D159" s="95">
        <v>28.94678497314453</v>
      </c>
      <c r="E159" s="95">
        <v>1.6720978579357173</v>
      </c>
      <c r="F159" s="92">
        <v>26.847179412841797</v>
      </c>
      <c r="G159" s="92">
        <v>1.6627578316815739</v>
      </c>
      <c r="H159" s="93">
        <v>27.748998641967773</v>
      </c>
      <c r="I159" s="94">
        <v>2.143014800254095</v>
      </c>
      <c r="J159" s="75"/>
      <c r="K159" s="75"/>
      <c r="L159" s="84"/>
      <c r="M159" s="115"/>
      <c r="N159" s="69"/>
      <c r="O159" s="116"/>
    </row>
    <row r="160" spans="2:15" ht="12.75" hidden="1">
      <c r="B160" s="88">
        <v>21.96280860900879</v>
      </c>
      <c r="C160" s="89">
        <v>2.9604707775342987</v>
      </c>
      <c r="D160" s="95">
        <v>28.94678497314453</v>
      </c>
      <c r="E160" s="95">
        <v>1.6720978579357173</v>
      </c>
      <c r="F160" s="92">
        <v>26.847179412841797</v>
      </c>
      <c r="G160" s="92">
        <v>1.6627578316815739</v>
      </c>
      <c r="H160" s="93">
        <v>27.748998641967773</v>
      </c>
      <c r="I160" s="94">
        <v>2.143014800254095</v>
      </c>
      <c r="J160" s="75"/>
      <c r="K160" s="75"/>
      <c r="L160" s="84"/>
      <c r="M160" s="115"/>
      <c r="N160" s="69"/>
      <c r="O160" s="116"/>
    </row>
    <row r="161" spans="2:15" ht="12.75" hidden="1">
      <c r="B161" s="88">
        <v>21.96280860900879</v>
      </c>
      <c r="C161" s="89">
        <v>2.9604707775342987</v>
      </c>
      <c r="D161" s="95">
        <v>28.94678497314453</v>
      </c>
      <c r="E161" s="95">
        <v>1.6720978579357173</v>
      </c>
      <c r="F161" s="92">
        <v>26.847179412841797</v>
      </c>
      <c r="G161" s="92">
        <v>1.6627578316815739</v>
      </c>
      <c r="H161" s="93">
        <v>27.748998641967773</v>
      </c>
      <c r="I161" s="94">
        <v>2.143014800254095</v>
      </c>
      <c r="J161" s="75"/>
      <c r="K161" s="75"/>
      <c r="L161" s="84"/>
      <c r="M161" s="115"/>
      <c r="N161" s="69"/>
      <c r="O161" s="116"/>
    </row>
    <row r="162" spans="2:15" ht="12.75" hidden="1">
      <c r="B162" s="88"/>
      <c r="C162" s="89"/>
      <c r="D162" s="95"/>
      <c r="E162" s="95"/>
      <c r="F162" s="92"/>
      <c r="G162" s="92"/>
      <c r="H162" s="93"/>
      <c r="I162" s="94"/>
      <c r="J162" s="75"/>
      <c r="K162" s="75"/>
      <c r="L162" s="84"/>
      <c r="M162" s="115"/>
      <c r="N162" s="69"/>
      <c r="O162" s="116"/>
    </row>
    <row r="163" spans="2:15" ht="12.75" hidden="1">
      <c r="B163" s="88"/>
      <c r="C163" s="89"/>
      <c r="D163" s="95"/>
      <c r="E163" s="95"/>
      <c r="F163" s="92"/>
      <c r="G163" s="92"/>
      <c r="H163" s="93"/>
      <c r="I163" s="94"/>
      <c r="J163" s="75"/>
      <c r="K163" s="75"/>
      <c r="L163" s="84"/>
      <c r="M163" s="115"/>
      <c r="N163" s="69"/>
      <c r="O163" s="116"/>
    </row>
    <row r="164" spans="2:15" ht="12.75" hidden="1">
      <c r="B164" s="88"/>
      <c r="C164" s="89"/>
      <c r="D164" s="95"/>
      <c r="E164" s="95"/>
      <c r="F164" s="92"/>
      <c r="G164" s="92"/>
      <c r="H164" s="93"/>
      <c r="I164" s="94"/>
      <c r="J164" s="75"/>
      <c r="K164" s="75"/>
      <c r="L164" s="84"/>
      <c r="M164" s="115"/>
      <c r="N164" s="69"/>
      <c r="O164" s="116"/>
    </row>
    <row r="165" spans="2:15" ht="12.75" hidden="1">
      <c r="B165" s="88"/>
      <c r="C165" s="89"/>
      <c r="D165" s="95"/>
      <c r="E165" s="95"/>
      <c r="F165" s="92"/>
      <c r="G165" s="92"/>
      <c r="H165" s="93"/>
      <c r="I165" s="94"/>
      <c r="J165" s="75"/>
      <c r="K165" s="75"/>
      <c r="L165" s="84"/>
      <c r="M165" s="115"/>
      <c r="N165" s="69"/>
      <c r="O165" s="116"/>
    </row>
    <row r="166" spans="2:15" ht="12.75" hidden="1">
      <c r="B166" s="88"/>
      <c r="C166" s="89"/>
      <c r="D166" s="95"/>
      <c r="E166" s="95"/>
      <c r="F166" s="92"/>
      <c r="G166" s="92"/>
      <c r="H166" s="93"/>
      <c r="I166" s="94"/>
      <c r="J166" s="75"/>
      <c r="K166" s="75"/>
      <c r="L166" s="84"/>
      <c r="M166" s="115"/>
      <c r="N166" s="69"/>
      <c r="O166" s="116"/>
    </row>
    <row r="167" spans="2:15" ht="12.75" hidden="1">
      <c r="B167" s="88"/>
      <c r="C167" s="89"/>
      <c r="D167" s="95"/>
      <c r="E167" s="95"/>
      <c r="F167" s="92"/>
      <c r="G167" s="92"/>
      <c r="H167" s="93"/>
      <c r="I167" s="94"/>
      <c r="J167" s="75"/>
      <c r="K167" s="75"/>
      <c r="L167" s="84"/>
      <c r="M167" s="115"/>
      <c r="N167" s="69"/>
      <c r="O167" s="116"/>
    </row>
    <row r="168" spans="2:15" ht="12.75" hidden="1">
      <c r="B168" s="88"/>
      <c r="C168" s="89"/>
      <c r="D168" s="95"/>
      <c r="E168" s="95"/>
      <c r="F168" s="92"/>
      <c r="G168" s="92"/>
      <c r="H168" s="93"/>
      <c r="I168" s="94"/>
      <c r="J168" s="75"/>
      <c r="K168" s="75"/>
      <c r="L168" s="84"/>
      <c r="M168" s="115"/>
      <c r="N168" s="69"/>
      <c r="O168" s="116"/>
    </row>
    <row r="169" spans="2:15" ht="12.75" hidden="1">
      <c r="B169" s="88"/>
      <c r="C169" s="89"/>
      <c r="D169" s="95"/>
      <c r="E169" s="95"/>
      <c r="F169" s="92"/>
      <c r="G169" s="92"/>
      <c r="H169" s="93"/>
      <c r="I169" s="94"/>
      <c r="J169" s="75"/>
      <c r="K169" s="75"/>
      <c r="L169" s="84"/>
      <c r="M169" s="115"/>
      <c r="N169" s="69"/>
      <c r="O169" s="116"/>
    </row>
    <row r="170" spans="2:15" ht="12.75" hidden="1">
      <c r="B170" s="88"/>
      <c r="C170" s="89"/>
      <c r="D170" s="95"/>
      <c r="E170" s="95"/>
      <c r="F170" s="92"/>
      <c r="G170" s="92"/>
      <c r="H170" s="93"/>
      <c r="I170" s="94"/>
      <c r="J170" s="75"/>
      <c r="K170" s="75"/>
      <c r="L170" s="84"/>
      <c r="M170" s="115"/>
      <c r="N170" s="69"/>
      <c r="O170" s="116"/>
    </row>
    <row r="171" spans="2:15" ht="12.75" hidden="1">
      <c r="B171" s="88"/>
      <c r="C171" s="89"/>
      <c r="D171" s="95"/>
      <c r="E171" s="95"/>
      <c r="F171" s="92"/>
      <c r="G171" s="92"/>
      <c r="H171" s="93"/>
      <c r="I171" s="94"/>
      <c r="J171" s="75"/>
      <c r="K171" s="75"/>
      <c r="L171" s="84"/>
      <c r="M171" s="115"/>
      <c r="N171" s="69"/>
      <c r="O171" s="116"/>
    </row>
    <row r="172" spans="2:15" ht="12.75" hidden="1">
      <c r="B172" s="88"/>
      <c r="C172" s="89"/>
      <c r="D172" s="95"/>
      <c r="E172" s="95"/>
      <c r="F172" s="92"/>
      <c r="G172" s="92"/>
      <c r="H172" s="93"/>
      <c r="I172" s="94"/>
      <c r="J172" s="75"/>
      <c r="K172" s="75"/>
      <c r="L172" s="84"/>
      <c r="M172" s="115"/>
      <c r="N172" s="69"/>
      <c r="O172" s="116"/>
    </row>
    <row r="173" spans="2:15" ht="12.75" hidden="1">
      <c r="B173" s="88"/>
      <c r="C173" s="89"/>
      <c r="D173" s="95"/>
      <c r="E173" s="95"/>
      <c r="F173" s="92"/>
      <c r="G173" s="92"/>
      <c r="H173" s="93"/>
      <c r="I173" s="94"/>
      <c r="J173" s="75"/>
      <c r="K173" s="75"/>
      <c r="L173" s="84"/>
      <c r="M173" s="115"/>
      <c r="N173" s="69"/>
      <c r="O173" s="116"/>
    </row>
    <row r="174" spans="2:15" ht="12.75" hidden="1">
      <c r="B174" s="88"/>
      <c r="C174" s="89"/>
      <c r="D174" s="95"/>
      <c r="E174" s="95"/>
      <c r="F174" s="92"/>
      <c r="G174" s="92"/>
      <c r="H174" s="93"/>
      <c r="I174" s="94"/>
      <c r="J174" s="75"/>
      <c r="K174" s="75"/>
      <c r="L174" s="84"/>
      <c r="M174" s="115"/>
      <c r="N174" s="69"/>
      <c r="O174" s="116"/>
    </row>
    <row r="175" spans="1:15" ht="12.75" hidden="1">
      <c r="A175" s="90"/>
      <c r="B175" s="101" t="s">
        <v>62</v>
      </c>
      <c r="C175" s="101" t="s">
        <v>63</v>
      </c>
      <c r="D175" s="102" t="s">
        <v>62</v>
      </c>
      <c r="E175" s="102" t="s">
        <v>63</v>
      </c>
      <c r="F175" s="98" t="s">
        <v>62</v>
      </c>
      <c r="G175" s="98" t="s">
        <v>63</v>
      </c>
      <c r="H175" s="100" t="s">
        <v>62</v>
      </c>
      <c r="I175" s="100" t="s">
        <v>63</v>
      </c>
      <c r="J175" s="75"/>
      <c r="K175" s="75"/>
      <c r="L175" s="84"/>
      <c r="M175" s="115"/>
      <c r="N175" s="69"/>
      <c r="O175" s="116"/>
    </row>
    <row r="176" spans="1:15" ht="12.75" hidden="1">
      <c r="A176" s="96"/>
      <c r="B176" s="101">
        <f aca="true" t="array" ref="B176:C178">LINEST(B151:B156,C151:C156,,TRUE)</f>
        <v>-3.5830181375480423</v>
      </c>
      <c r="C176" s="101">
        <v>32.589820197699915</v>
      </c>
      <c r="D176" s="102">
        <f aca="true" t="array" ref="D176:E178">LINEST(D151:D156,E151:E156,,TRUE)</f>
        <v>-3.6486096941156996</v>
      </c>
      <c r="E176" s="102">
        <v>34.86385740183161</v>
      </c>
      <c r="F176" s="98">
        <f aca="true" t="array" ref="F176:G178">LINEST(F151:F156,G151:G156,,TRUE)</f>
        <v>-3.8000353440239687</v>
      </c>
      <c r="G176" s="98">
        <v>32.89585295226066</v>
      </c>
      <c r="H176" s="100">
        <f aca="true" t="array" ref="H176:I178">LINEST(H151:H156,I151:I156,,TRUE)</f>
        <v>-3.7072462665661594</v>
      </c>
      <c r="I176" s="100">
        <v>35.54675263959109</v>
      </c>
      <c r="J176" s="75"/>
      <c r="K176" s="75"/>
      <c r="L176" s="84"/>
      <c r="M176" s="115"/>
      <c r="N176" s="69"/>
      <c r="O176" s="116"/>
    </row>
    <row r="177" spans="1:15" ht="12.75" hidden="1">
      <c r="A177" s="96"/>
      <c r="B177" s="89">
        <v>0.01821250689647728</v>
      </c>
      <c r="C177" s="89">
        <v>0.07265528367177154</v>
      </c>
      <c r="D177" s="95">
        <v>0.10512156408467381</v>
      </c>
      <c r="E177" s="95">
        <v>0.3489352440483924</v>
      </c>
      <c r="F177" s="92">
        <v>0.2217904090267963</v>
      </c>
      <c r="G177" s="92">
        <v>0.722757016780633</v>
      </c>
      <c r="H177" s="94">
        <v>0.06465049271444984</v>
      </c>
      <c r="I177" s="94">
        <v>0.23716129381191176</v>
      </c>
      <c r="J177" s="75"/>
      <c r="K177" s="75"/>
      <c r="L177" s="84"/>
      <c r="M177" s="115"/>
      <c r="N177" s="69"/>
      <c r="O177" s="116"/>
    </row>
    <row r="178" spans="1:15" ht="12.75" hidden="1">
      <c r="A178" s="97" t="s">
        <v>64</v>
      </c>
      <c r="B178" s="101">
        <v>0.9998966628319644</v>
      </c>
      <c r="C178" s="89">
        <v>0.03452142037511013</v>
      </c>
      <c r="D178" s="102">
        <v>0.9966906007302831</v>
      </c>
      <c r="E178" s="95">
        <v>0.3113672722212693</v>
      </c>
      <c r="F178" s="98">
        <v>0.9865571152236136</v>
      </c>
      <c r="G178" s="92">
        <v>0.6123106331306969</v>
      </c>
      <c r="H178" s="100">
        <v>0.9987850096961226</v>
      </c>
      <c r="I178" s="94">
        <v>0.19449691526022586</v>
      </c>
      <c r="J178" s="75"/>
      <c r="K178" s="75"/>
      <c r="L178" s="84"/>
      <c r="M178" s="115"/>
      <c r="N178" s="69"/>
      <c r="O178" s="116"/>
    </row>
    <row r="179" spans="1:15" ht="12.75" hidden="1">
      <c r="A179" s="96"/>
      <c r="B179" s="91"/>
      <c r="C179" s="91"/>
      <c r="D179" s="91"/>
      <c r="E179" s="91"/>
      <c r="J179" s="75"/>
      <c r="K179" s="75"/>
      <c r="L179" s="84"/>
      <c r="M179" s="115"/>
      <c r="N179" s="69"/>
      <c r="O179" s="116"/>
    </row>
    <row r="180" spans="10:15" ht="12.75" hidden="1">
      <c r="J180" s="75"/>
      <c r="K180" s="75"/>
      <c r="L180" s="84"/>
      <c r="M180" s="115"/>
      <c r="N180" s="69"/>
      <c r="O180" s="116"/>
    </row>
    <row r="181" spans="10:15" ht="12.75" hidden="1">
      <c r="J181" s="75"/>
      <c r="K181" s="75"/>
      <c r="L181" s="84"/>
      <c r="M181" s="115"/>
      <c r="N181" s="69"/>
      <c r="O181" s="116"/>
    </row>
    <row r="182" spans="10:15" ht="12.75" hidden="1">
      <c r="J182" s="75"/>
      <c r="K182" s="75"/>
      <c r="L182" s="84"/>
      <c r="M182" s="115"/>
      <c r="N182" s="69"/>
      <c r="O182" s="116"/>
    </row>
    <row r="183" spans="10:15" ht="13.5" hidden="1" thickBot="1">
      <c r="J183" s="76"/>
      <c r="K183" s="76"/>
      <c r="L183" s="85"/>
      <c r="M183" s="117"/>
      <c r="N183" s="118"/>
      <c r="O183" s="119"/>
    </row>
    <row r="184" ht="12.75" hidden="1"/>
    <row r="185" ht="12.75" hidden="1"/>
    <row r="186" ht="12.75" hidden="1"/>
    <row r="187" ht="12.75" hidden="1"/>
    <row r="188" spans="10:13" ht="12.75" hidden="1">
      <c r="J188" s="55">
        <v>71756</v>
      </c>
      <c r="K188" s="99">
        <v>42380</v>
      </c>
      <c r="L188" s="53">
        <v>26488</v>
      </c>
      <c r="M188" s="104">
        <v>125188</v>
      </c>
    </row>
    <row r="189" spans="3:13" ht="12.75" hidden="1">
      <c r="C189" s="49"/>
      <c r="D189" s="49" t="s">
        <v>53</v>
      </c>
      <c r="E189" s="49"/>
      <c r="F189" s="49" t="s">
        <v>54</v>
      </c>
      <c r="G189" s="49"/>
      <c r="H189" s="70" t="s">
        <v>55</v>
      </c>
      <c r="I189" s="49"/>
      <c r="J189" s="55">
        <v>8400</v>
      </c>
      <c r="K189" s="99">
        <v>943</v>
      </c>
      <c r="L189" s="53">
        <v>1222</v>
      </c>
      <c r="M189" s="104">
        <v>1347</v>
      </c>
    </row>
    <row r="190" spans="3:13" ht="13.5" hidden="1" thickBot="1">
      <c r="C190" s="49" t="s">
        <v>2</v>
      </c>
      <c r="D190" s="49" t="s">
        <v>1</v>
      </c>
      <c r="E190" s="49" t="s">
        <v>58</v>
      </c>
      <c r="F190" s="49" t="s">
        <v>1</v>
      </c>
      <c r="G190" s="49" t="s">
        <v>58</v>
      </c>
      <c r="H190" s="71" t="s">
        <v>1</v>
      </c>
      <c r="I190" s="49" t="s">
        <v>58</v>
      </c>
      <c r="J190" s="57">
        <v>913</v>
      </c>
      <c r="K190" s="103">
        <v>47</v>
      </c>
      <c r="L190" s="56">
        <v>46</v>
      </c>
      <c r="M190" s="105">
        <v>139</v>
      </c>
    </row>
    <row r="191" spans="3:9" ht="12.75" hidden="1">
      <c r="C191" s="48">
        <v>1</v>
      </c>
      <c r="D191" s="48">
        <v>15.13</v>
      </c>
      <c r="E191" s="48">
        <f>LOG(71756)</f>
        <v>4.855858221196212</v>
      </c>
      <c r="F191" s="48">
        <v>18.19</v>
      </c>
      <c r="G191" s="48">
        <f>LOG(8400)</f>
        <v>3.9242792860618816</v>
      </c>
      <c r="H191" s="48">
        <v>21.89</v>
      </c>
      <c r="I191" s="48">
        <f>LOG(913)</f>
        <v>2.960470777534299</v>
      </c>
    </row>
    <row r="192" spans="3:9" ht="12.75" hidden="1">
      <c r="C192" s="48">
        <v>2</v>
      </c>
      <c r="D192" s="48">
        <v>15.31</v>
      </c>
      <c r="E192" s="48">
        <f>LOG(71756)</f>
        <v>4.855858221196212</v>
      </c>
      <c r="F192" s="48">
        <v>18.76</v>
      </c>
      <c r="G192" s="48">
        <f>LOG(8400)</f>
        <v>3.9242792860618816</v>
      </c>
      <c r="H192" s="48">
        <v>21.78</v>
      </c>
      <c r="I192" s="48">
        <f>LOG(913)</f>
        <v>2.960470777534299</v>
      </c>
    </row>
    <row r="193" spans="3:9" ht="12.75" hidden="1">
      <c r="C193" s="48">
        <v>3</v>
      </c>
      <c r="D193" s="48"/>
      <c r="E193" s="48"/>
      <c r="F193" s="48"/>
      <c r="G193" s="48"/>
      <c r="H193" s="69"/>
      <c r="I193" s="48"/>
    </row>
    <row r="194" spans="3:9" ht="12.75" hidden="1">
      <c r="C194" s="48">
        <v>4</v>
      </c>
      <c r="D194" s="48"/>
      <c r="E194" s="48"/>
      <c r="F194" s="48"/>
      <c r="G194" s="48"/>
      <c r="H194" s="69"/>
      <c r="I194" s="48"/>
    </row>
    <row r="195" spans="3:9" ht="12.75" hidden="1">
      <c r="C195" s="48">
        <v>5</v>
      </c>
      <c r="D195" s="48"/>
      <c r="E195" s="48"/>
      <c r="F195" s="48"/>
      <c r="G195" s="48"/>
      <c r="H195" s="69"/>
      <c r="I195" s="48"/>
    </row>
    <row r="196" spans="3:9" ht="12.75" hidden="1">
      <c r="C196" s="48">
        <v>6</v>
      </c>
      <c r="D196" s="48"/>
      <c r="E196" s="48"/>
      <c r="F196" s="48"/>
      <c r="G196" s="48"/>
      <c r="H196" s="69"/>
      <c r="I196" s="48"/>
    </row>
    <row r="197" spans="3:9" ht="12.75" hidden="1">
      <c r="C197" s="48">
        <v>7</v>
      </c>
      <c r="D197" s="48"/>
      <c r="E197" s="48"/>
      <c r="F197" s="48"/>
      <c r="G197" s="48"/>
      <c r="H197" s="69"/>
      <c r="I197" s="48"/>
    </row>
    <row r="198" spans="3:9" ht="12.75" hidden="1">
      <c r="C198" s="48">
        <v>8</v>
      </c>
      <c r="D198" s="48"/>
      <c r="E198" s="48"/>
      <c r="F198" s="48"/>
      <c r="G198" s="48"/>
      <c r="H198" s="69"/>
      <c r="I198" s="48"/>
    </row>
    <row r="199" spans="3:9" ht="12.75" hidden="1">
      <c r="C199" s="49"/>
      <c r="D199" s="49"/>
      <c r="E199" s="49"/>
      <c r="F199" s="49" t="s">
        <v>54</v>
      </c>
      <c r="G199" s="49"/>
      <c r="H199" s="70" t="s">
        <v>55</v>
      </c>
      <c r="I199" s="49"/>
    </row>
    <row r="200" spans="3:9" ht="12.75" hidden="1">
      <c r="C200" s="49" t="s">
        <v>7</v>
      </c>
      <c r="D200" s="49"/>
      <c r="E200" s="49"/>
      <c r="F200" s="49" t="s">
        <v>1</v>
      </c>
      <c r="G200" s="49" t="s">
        <v>58</v>
      </c>
      <c r="H200" s="71" t="s">
        <v>1</v>
      </c>
      <c r="I200" s="49" t="s">
        <v>58</v>
      </c>
    </row>
    <row r="201" spans="3:9" ht="12.75" hidden="1">
      <c r="C201" s="48">
        <v>1</v>
      </c>
      <c r="D201" s="48">
        <v>17.81</v>
      </c>
      <c r="E201" s="48">
        <f>LOG(42380)</f>
        <v>4.627160952374775</v>
      </c>
      <c r="F201" s="48">
        <v>22.58</v>
      </c>
      <c r="G201" s="48">
        <f>LOG(943)</f>
        <v>2.9745116927373285</v>
      </c>
      <c r="H201" s="48">
        <v>27.28</v>
      </c>
      <c r="I201" s="48">
        <f>LOG(47)</f>
        <v>1.6720978579357175</v>
      </c>
    </row>
    <row r="202" spans="3:9" ht="12.75" hidden="1">
      <c r="C202" s="48">
        <v>2</v>
      </c>
      <c r="D202" s="48">
        <v>17.89</v>
      </c>
      <c r="E202" s="48">
        <f>LOG(42380)</f>
        <v>4.627160952374775</v>
      </c>
      <c r="F202" s="48">
        <v>22.75</v>
      </c>
      <c r="G202" s="48">
        <f>LOG(943)</f>
        <v>2.9745116927373285</v>
      </c>
      <c r="H202" s="48">
        <v>27.25</v>
      </c>
      <c r="I202" s="48">
        <f>LOG(47)</f>
        <v>1.6720978579357175</v>
      </c>
    </row>
    <row r="203" spans="3:9" ht="12.75" hidden="1">
      <c r="C203" s="48">
        <v>3</v>
      </c>
      <c r="D203" s="48"/>
      <c r="E203" s="48"/>
      <c r="F203" s="48"/>
      <c r="G203" s="48"/>
      <c r="H203" s="69"/>
      <c r="I203" s="48"/>
    </row>
    <row r="204" spans="3:9" ht="12.75" hidden="1">
      <c r="C204" s="48">
        <v>4</v>
      </c>
      <c r="D204" s="48"/>
      <c r="E204" s="48"/>
      <c r="F204" s="48"/>
      <c r="G204" s="48"/>
      <c r="H204" s="69"/>
      <c r="I204" s="48"/>
    </row>
    <row r="205" spans="3:9" ht="12.75" hidden="1">
      <c r="C205" s="48">
        <v>5</v>
      </c>
      <c r="D205" s="48"/>
      <c r="E205" s="48"/>
      <c r="F205" s="48"/>
      <c r="G205" s="48"/>
      <c r="H205" s="69"/>
      <c r="I205" s="48"/>
    </row>
    <row r="206" spans="3:9" ht="12.75" hidden="1">
      <c r="C206" s="48">
        <v>6</v>
      </c>
      <c r="D206" s="48"/>
      <c r="E206" s="48"/>
      <c r="F206" s="48"/>
      <c r="G206" s="48"/>
      <c r="H206" s="69"/>
      <c r="I206" s="48"/>
    </row>
    <row r="207" spans="3:9" ht="12.75" hidden="1">
      <c r="C207" s="48">
        <v>7</v>
      </c>
      <c r="D207" s="48"/>
      <c r="E207" s="48"/>
      <c r="F207" s="48"/>
      <c r="G207" s="48"/>
      <c r="H207" s="69"/>
      <c r="I207" s="48"/>
    </row>
    <row r="208" spans="3:9" ht="12.75" hidden="1">
      <c r="C208" s="48">
        <v>8</v>
      </c>
      <c r="D208" s="48"/>
      <c r="E208" s="48"/>
      <c r="F208" s="48"/>
      <c r="G208" s="48"/>
      <c r="H208" s="69"/>
      <c r="I208" s="48"/>
    </row>
    <row r="209" spans="3:9" ht="12.75" hidden="1">
      <c r="C209" s="49"/>
      <c r="D209" s="49"/>
      <c r="E209" s="49"/>
      <c r="F209" s="49" t="s">
        <v>54</v>
      </c>
      <c r="G209" s="49"/>
      <c r="H209" s="70" t="s">
        <v>55</v>
      </c>
      <c r="I209" s="49"/>
    </row>
    <row r="210" spans="3:9" ht="12.75" hidden="1">
      <c r="C210" s="49" t="s">
        <v>8</v>
      </c>
      <c r="D210" s="49"/>
      <c r="E210" s="49"/>
      <c r="F210" s="49" t="s">
        <v>1</v>
      </c>
      <c r="G210" s="49" t="s">
        <v>58</v>
      </c>
      <c r="H210" s="71" t="s">
        <v>1</v>
      </c>
      <c r="I210" s="49" t="s">
        <v>58</v>
      </c>
    </row>
    <row r="211" spans="3:9" ht="12.75" hidden="1">
      <c r="C211" s="48">
        <v>1</v>
      </c>
      <c r="D211" s="48">
        <v>16.08</v>
      </c>
      <c r="E211" s="48">
        <f>LOG(26488)</f>
        <v>4.423049167744012</v>
      </c>
      <c r="F211" s="48">
        <v>19.32</v>
      </c>
      <c r="G211" s="48">
        <f>LOG(1222)</f>
        <v>3.0870712059065353</v>
      </c>
      <c r="H211" s="48">
        <v>24.47</v>
      </c>
      <c r="I211" s="48">
        <f>LOG(46)</f>
        <v>1.662757831681574</v>
      </c>
    </row>
    <row r="212" spans="3:9" ht="12.75" hidden="1">
      <c r="C212" s="48">
        <v>2</v>
      </c>
      <c r="D212" s="48">
        <v>15.73</v>
      </c>
      <c r="E212" s="48">
        <f>LOG(26488)</f>
        <v>4.423049167744012</v>
      </c>
      <c r="F212" s="48">
        <v>19.53</v>
      </c>
      <c r="G212" s="48">
        <f>LOG(1222)</f>
        <v>3.0870712059065353</v>
      </c>
      <c r="H212" s="48">
        <v>23.51</v>
      </c>
      <c r="I212" s="48">
        <f>LOG(46)</f>
        <v>1.662757831681574</v>
      </c>
    </row>
    <row r="213" spans="3:9" ht="12.75" hidden="1">
      <c r="C213" s="48">
        <v>3</v>
      </c>
      <c r="D213" s="48"/>
      <c r="E213" s="48"/>
      <c r="F213" s="48"/>
      <c r="G213" s="48"/>
      <c r="H213" s="69"/>
      <c r="I213" s="48"/>
    </row>
    <row r="214" spans="3:9" ht="12.75" hidden="1">
      <c r="C214" s="48">
        <v>4</v>
      </c>
      <c r="D214" s="48"/>
      <c r="E214" s="48"/>
      <c r="F214" s="48"/>
      <c r="G214" s="48"/>
      <c r="H214" s="69"/>
      <c r="I214" s="48"/>
    </row>
    <row r="215" spans="3:9" ht="12.75" hidden="1">
      <c r="C215" s="48">
        <v>5</v>
      </c>
      <c r="D215" s="48"/>
      <c r="E215" s="48"/>
      <c r="F215" s="48"/>
      <c r="G215" s="48"/>
      <c r="H215" s="69"/>
      <c r="I215" s="48"/>
    </row>
    <row r="216" spans="3:9" ht="12.75" hidden="1">
      <c r="C216" s="48">
        <v>6</v>
      </c>
      <c r="D216" s="48"/>
      <c r="E216" s="48"/>
      <c r="F216" s="48"/>
      <c r="G216" s="48"/>
      <c r="H216" s="69"/>
      <c r="I216" s="48"/>
    </row>
    <row r="217" spans="3:9" ht="12.75" hidden="1">
      <c r="C217" s="48">
        <v>7</v>
      </c>
      <c r="D217" s="48"/>
      <c r="E217" s="48"/>
      <c r="F217" s="48"/>
      <c r="G217" s="48"/>
      <c r="H217" s="69"/>
      <c r="I217" s="48"/>
    </row>
    <row r="218" spans="3:9" ht="12.75" hidden="1">
      <c r="C218" s="48">
        <v>8</v>
      </c>
      <c r="D218" s="48"/>
      <c r="E218" s="48"/>
      <c r="F218" s="48"/>
      <c r="G218" s="48"/>
      <c r="H218" s="69"/>
      <c r="I218" s="48"/>
    </row>
    <row r="219" spans="3:9" ht="12.75" hidden="1">
      <c r="C219" s="49"/>
      <c r="D219" s="49"/>
      <c r="E219" s="49"/>
      <c r="F219" s="49" t="s">
        <v>54</v>
      </c>
      <c r="G219" s="49"/>
      <c r="H219" s="70" t="s">
        <v>55</v>
      </c>
      <c r="I219" s="49"/>
    </row>
    <row r="220" spans="3:9" ht="12.75" hidden="1">
      <c r="C220" s="49" t="s">
        <v>9</v>
      </c>
      <c r="D220" s="49"/>
      <c r="E220" s="49"/>
      <c r="F220" s="49" t="s">
        <v>1</v>
      </c>
      <c r="G220" s="49" t="s">
        <v>58</v>
      </c>
      <c r="H220" s="71" t="s">
        <v>1</v>
      </c>
      <c r="I220" s="49" t="s">
        <v>58</v>
      </c>
    </row>
    <row r="221" spans="3:9" ht="12.75" hidden="1">
      <c r="C221" s="48">
        <v>1</v>
      </c>
      <c r="D221" s="48">
        <v>16.08</v>
      </c>
      <c r="E221" s="48">
        <f>LOG(26488)</f>
        <v>4.423049167744012</v>
      </c>
      <c r="F221" s="48">
        <v>19.32</v>
      </c>
      <c r="G221" s="48">
        <f>LOG(1222)</f>
        <v>3.0870712059065353</v>
      </c>
      <c r="H221" s="48">
        <v>24.47</v>
      </c>
      <c r="I221" s="48">
        <f>LOG(46)</f>
        <v>1.662757831681574</v>
      </c>
    </row>
    <row r="222" spans="3:9" ht="12.75" hidden="1">
      <c r="C222" s="48">
        <v>2</v>
      </c>
      <c r="D222" s="48">
        <v>15.73</v>
      </c>
      <c r="E222" s="48">
        <f>LOG(26488)</f>
        <v>4.423049167744012</v>
      </c>
      <c r="F222" s="48">
        <v>19.53</v>
      </c>
      <c r="G222" s="48">
        <f>LOG(1222)</f>
        <v>3.0870712059065353</v>
      </c>
      <c r="H222" s="48">
        <v>23.51</v>
      </c>
      <c r="I222" s="48">
        <f>LOG(46)</f>
        <v>1.662757831681574</v>
      </c>
    </row>
    <row r="223" spans="3:9" ht="12.75" hidden="1">
      <c r="C223" s="48">
        <v>3</v>
      </c>
      <c r="D223" s="49"/>
      <c r="E223" s="49"/>
      <c r="F223" s="48"/>
      <c r="G223" s="48"/>
      <c r="H223" s="69"/>
      <c r="I223" s="48"/>
    </row>
    <row r="224" spans="3:9" ht="12.75" hidden="1">
      <c r="C224" s="48">
        <v>4</v>
      </c>
      <c r="D224" s="49"/>
      <c r="E224" s="49"/>
      <c r="F224" s="48"/>
      <c r="G224" s="48"/>
      <c r="H224" s="69"/>
      <c r="I224" s="48"/>
    </row>
    <row r="225" spans="3:9" ht="12.75" hidden="1">
      <c r="C225" s="48">
        <v>5</v>
      </c>
      <c r="D225" s="49"/>
      <c r="E225" s="49"/>
      <c r="F225" s="48"/>
      <c r="G225" s="48"/>
      <c r="H225" s="69"/>
      <c r="I225" s="48"/>
    </row>
    <row r="226" spans="3:9" ht="12.75" hidden="1">
      <c r="C226" s="48">
        <v>6</v>
      </c>
      <c r="D226" s="49"/>
      <c r="E226" s="49"/>
      <c r="F226" s="48"/>
      <c r="G226" s="48"/>
      <c r="H226" s="69"/>
      <c r="I226" s="48"/>
    </row>
    <row r="227" spans="3:9" ht="12.75" hidden="1">
      <c r="C227" s="48">
        <v>7</v>
      </c>
      <c r="D227" s="48"/>
      <c r="E227" s="48"/>
      <c r="F227" s="48"/>
      <c r="G227" s="48"/>
      <c r="H227" s="69"/>
      <c r="I227" s="48"/>
    </row>
    <row r="228" spans="3:9" ht="12.75" hidden="1">
      <c r="C228" s="48">
        <v>8</v>
      </c>
      <c r="D228" s="48"/>
      <c r="E228" s="48"/>
      <c r="F228" s="48"/>
      <c r="G228" s="48"/>
      <c r="H228" s="69"/>
      <c r="I228" s="48"/>
    </row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spans="2:13" ht="12.75" hidden="1">
      <c r="B238" s="164"/>
      <c r="C238" s="25"/>
      <c r="D238" s="25"/>
      <c r="E238" s="25"/>
      <c r="F238" s="25"/>
      <c r="G238" s="26"/>
      <c r="H238" s="25"/>
      <c r="M238"/>
    </row>
    <row r="239" spans="2:6" ht="15" hidden="1">
      <c r="B239" s="164"/>
      <c r="C239" s="127"/>
      <c r="D239" s="165"/>
      <c r="E239" s="165"/>
      <c r="F239" s="165"/>
    </row>
    <row r="240" spans="2:6" ht="6.75" customHeight="1" hidden="1">
      <c r="B240" s="164"/>
      <c r="C240" s="165"/>
      <c r="D240" s="165"/>
      <c r="E240" s="165"/>
      <c r="F240" s="165"/>
    </row>
    <row r="241" spans="2:6" ht="15" hidden="1">
      <c r="B241" s="164"/>
      <c r="C241" s="257"/>
      <c r="D241" s="166"/>
      <c r="E241" s="167"/>
      <c r="F241" s="165"/>
    </row>
    <row r="242" spans="2:6" ht="15" hidden="1">
      <c r="B242" s="164"/>
      <c r="C242" s="257"/>
      <c r="D242" s="166"/>
      <c r="E242" s="167"/>
      <c r="F242" s="165"/>
    </row>
    <row r="243" spans="2:6" ht="7.5" customHeight="1" hidden="1">
      <c r="B243" s="164"/>
      <c r="C243" s="168"/>
      <c r="D243" s="165"/>
      <c r="E243" s="128"/>
      <c r="F243" s="165"/>
    </row>
    <row r="244" spans="2:6" ht="15" hidden="1">
      <c r="B244" s="164"/>
      <c r="C244" s="257"/>
      <c r="D244" s="166"/>
      <c r="E244" s="167"/>
      <c r="F244" s="165"/>
    </row>
    <row r="245" spans="2:6" ht="15" hidden="1">
      <c r="B245" s="164"/>
      <c r="C245" s="257"/>
      <c r="D245" s="166"/>
      <c r="E245" s="167"/>
      <c r="F245" s="165"/>
    </row>
    <row r="246" spans="2:6" ht="7.5" customHeight="1" hidden="1">
      <c r="B246" s="164"/>
      <c r="C246" s="168"/>
      <c r="D246" s="165"/>
      <c r="E246" s="128"/>
      <c r="F246" s="165"/>
    </row>
    <row r="247" spans="2:6" ht="15" hidden="1">
      <c r="B247" s="164"/>
      <c r="C247" s="257"/>
      <c r="D247" s="166"/>
      <c r="E247" s="167"/>
      <c r="F247" s="165"/>
    </row>
    <row r="248" spans="2:6" ht="15.75">
      <c r="B248" s="164"/>
      <c r="C248" s="257"/>
      <c r="D248" s="166"/>
      <c r="E248" s="167"/>
      <c r="F248" s="165"/>
    </row>
    <row r="249" spans="2:13" ht="7.5" customHeight="1">
      <c r="B249" s="164"/>
      <c r="C249" s="25"/>
      <c r="D249" s="25"/>
      <c r="E249" s="25"/>
      <c r="F249" s="25"/>
      <c r="G249" s="26"/>
      <c r="H249" s="25"/>
      <c r="M249"/>
    </row>
    <row r="250" spans="2:3" ht="15.75">
      <c r="B250" s="164"/>
      <c r="C250" s="61" t="s">
        <v>74</v>
      </c>
    </row>
    <row r="251" ht="12.75">
      <c r="B251" s="164"/>
    </row>
    <row r="252" spans="2:5" ht="14.25" customHeight="1">
      <c r="B252" s="164"/>
      <c r="C252" s="258" t="s">
        <v>89</v>
      </c>
      <c r="D252" s="66" t="s">
        <v>82</v>
      </c>
      <c r="E252" s="121"/>
    </row>
    <row r="253" spans="2:5" ht="15">
      <c r="B253" s="164"/>
      <c r="C253" s="259"/>
      <c r="D253" s="67" t="s">
        <v>57</v>
      </c>
      <c r="E253" s="122"/>
    </row>
    <row r="254" spans="2:5" ht="14.25">
      <c r="B254" s="164"/>
      <c r="C254" s="60"/>
      <c r="E254" s="68"/>
    </row>
    <row r="255" spans="2:5" ht="15">
      <c r="B255" s="164"/>
      <c r="C255" s="260" t="s">
        <v>90</v>
      </c>
      <c r="D255" s="62" t="s">
        <v>82</v>
      </c>
      <c r="E255" s="123"/>
    </row>
    <row r="256" spans="2:5" ht="15">
      <c r="B256" s="164"/>
      <c r="C256" s="261"/>
      <c r="D256" s="63" t="s">
        <v>57</v>
      </c>
      <c r="E256" s="124"/>
    </row>
    <row r="257" spans="2:5" ht="14.25">
      <c r="B257" s="164"/>
      <c r="C257" s="60"/>
      <c r="E257" s="68"/>
    </row>
    <row r="258" spans="2:5" ht="15">
      <c r="B258" s="164"/>
      <c r="C258" s="262" t="s">
        <v>91</v>
      </c>
      <c r="D258" s="64" t="s">
        <v>82</v>
      </c>
      <c r="E258" s="125"/>
    </row>
    <row r="259" spans="2:5" ht="15">
      <c r="B259" s="164"/>
      <c r="C259" s="263"/>
      <c r="D259" s="65" t="s">
        <v>57</v>
      </c>
      <c r="E259" s="126"/>
    </row>
    <row r="260" spans="2:5" ht="14.25">
      <c r="B260" s="164"/>
      <c r="C260" s="60"/>
      <c r="E260" s="68"/>
    </row>
    <row r="261" spans="2:5" ht="15">
      <c r="B261" s="164"/>
      <c r="C261" s="264" t="s">
        <v>92</v>
      </c>
      <c r="D261" s="145" t="s">
        <v>82</v>
      </c>
      <c r="E261" s="153"/>
    </row>
    <row r="262" spans="2:5" ht="15">
      <c r="B262" s="164"/>
      <c r="C262" s="265"/>
      <c r="D262" s="146" t="s">
        <v>57</v>
      </c>
      <c r="E262" s="154"/>
    </row>
    <row r="263" ht="12.75">
      <c r="B263" s="164"/>
    </row>
    <row r="264" spans="2:5" ht="15">
      <c r="B264" s="164"/>
      <c r="C264" s="127" t="s">
        <v>65</v>
      </c>
      <c r="D264" s="128"/>
      <c r="E264" s="128"/>
    </row>
    <row r="265" spans="2:5" ht="12.75">
      <c r="B265" s="164"/>
      <c r="C265" s="128"/>
      <c r="D265" s="128"/>
      <c r="E265" s="128"/>
    </row>
    <row r="266" spans="2:5" ht="15">
      <c r="B266" s="164"/>
      <c r="C266" s="129" t="s">
        <v>89</v>
      </c>
      <c r="D266" s="130" t="s">
        <v>66</v>
      </c>
      <c r="E266" s="131"/>
    </row>
    <row r="267" spans="2:5" ht="12.75">
      <c r="B267" s="164"/>
      <c r="C267" s="128"/>
      <c r="D267" s="120"/>
      <c r="E267" s="120"/>
    </row>
    <row r="268" spans="3:5" ht="15">
      <c r="C268" s="132" t="s">
        <v>90</v>
      </c>
      <c r="D268" s="133" t="s">
        <v>66</v>
      </c>
      <c r="E268" s="134"/>
    </row>
    <row r="269" spans="3:5" ht="12.75">
      <c r="C269" s="128"/>
      <c r="D269" s="120"/>
      <c r="E269" s="120"/>
    </row>
    <row r="270" spans="3:5" ht="15">
      <c r="C270" s="135" t="s">
        <v>91</v>
      </c>
      <c r="D270" s="136" t="s">
        <v>66</v>
      </c>
      <c r="E270" s="137"/>
    </row>
    <row r="271" spans="3:5" ht="12.75">
      <c r="C271" s="128"/>
      <c r="D271" s="120"/>
      <c r="E271" s="120"/>
    </row>
    <row r="272" spans="3:5" ht="15">
      <c r="C272" s="147" t="s">
        <v>92</v>
      </c>
      <c r="D272" s="148" t="s">
        <v>66</v>
      </c>
      <c r="E272" s="149"/>
    </row>
    <row r="273" ht="12.75">
      <c r="E273" s="114"/>
    </row>
    <row r="278" spans="2:3" ht="12.75">
      <c r="B278" s="172" t="s">
        <v>100</v>
      </c>
      <c r="C278" s="174">
        <f>C2</f>
        <v>0</v>
      </c>
    </row>
    <row r="279" spans="3:13" ht="12.75">
      <c r="C279" s="159"/>
      <c r="D279" s="159"/>
      <c r="E279" s="159"/>
      <c r="F279" s="159"/>
      <c r="G279" s="159"/>
      <c r="H279" s="160"/>
      <c r="I279" s="159"/>
      <c r="J279" s="159"/>
      <c r="K279" s="159"/>
      <c r="L279" s="159"/>
      <c r="M279" s="159"/>
    </row>
    <row r="280" spans="3:13" ht="12.75">
      <c r="C280" s="159"/>
      <c r="D280" s="159"/>
      <c r="E280" s="159"/>
      <c r="F280" s="159"/>
      <c r="G280" s="159"/>
      <c r="H280" s="160"/>
      <c r="I280" s="159"/>
      <c r="J280" s="159"/>
      <c r="K280" s="159"/>
      <c r="L280" s="159"/>
      <c r="M280" s="159"/>
    </row>
    <row r="281" spans="3:13" ht="12.75">
      <c r="C281" s="159"/>
      <c r="D281" s="159"/>
      <c r="E281" s="159"/>
      <c r="F281" s="159"/>
      <c r="G281" s="159"/>
      <c r="H281" s="160"/>
      <c r="I281" s="159"/>
      <c r="J281" s="159"/>
      <c r="K281" s="159"/>
      <c r="L281" s="159"/>
      <c r="M281" s="159"/>
    </row>
    <row r="282" spans="3:13" ht="12.75">
      <c r="C282" s="159"/>
      <c r="D282" s="159"/>
      <c r="E282" s="159"/>
      <c r="F282" s="159"/>
      <c r="G282" s="159"/>
      <c r="H282" s="160"/>
      <c r="I282" s="159"/>
      <c r="J282" s="159"/>
      <c r="K282" s="159"/>
      <c r="L282" s="159"/>
      <c r="M282" s="159"/>
    </row>
    <row r="283" spans="3:13" ht="12.75">
      <c r="C283" s="159"/>
      <c r="D283" s="159"/>
      <c r="E283" s="159"/>
      <c r="F283" s="159"/>
      <c r="G283" s="159"/>
      <c r="H283" s="160"/>
      <c r="I283" s="159"/>
      <c r="J283" s="159"/>
      <c r="K283" s="159"/>
      <c r="L283" s="159"/>
      <c r="M283" s="159"/>
    </row>
    <row r="284" spans="3:13" ht="12.75">
      <c r="C284" s="159"/>
      <c r="D284" s="159"/>
      <c r="E284" s="159"/>
      <c r="F284" s="159"/>
      <c r="G284" s="159"/>
      <c r="H284" s="160"/>
      <c r="I284" s="159"/>
      <c r="J284" s="159"/>
      <c r="K284" s="159"/>
      <c r="L284" s="159"/>
      <c r="M284" s="159"/>
    </row>
    <row r="285" spans="3:13" ht="12.75">
      <c r="C285" s="159"/>
      <c r="D285" s="159"/>
      <c r="E285" s="159"/>
      <c r="F285" s="159"/>
      <c r="G285" s="159"/>
      <c r="H285" s="160"/>
      <c r="I285" s="159"/>
      <c r="J285" s="159"/>
      <c r="K285" s="159"/>
      <c r="L285" s="159"/>
      <c r="M285" s="159"/>
    </row>
    <row r="286" spans="3:13" ht="12.75">
      <c r="C286" s="159"/>
      <c r="D286" s="159"/>
      <c r="E286" s="159"/>
      <c r="F286" s="159"/>
      <c r="G286" s="159"/>
      <c r="H286" s="160"/>
      <c r="I286" s="159"/>
      <c r="J286" s="159"/>
      <c r="K286" s="159"/>
      <c r="L286" s="159"/>
      <c r="M286" s="159"/>
    </row>
    <row r="287" spans="3:13" ht="12.75">
      <c r="C287" s="159"/>
      <c r="D287" s="159"/>
      <c r="E287" s="159"/>
      <c r="F287" s="159"/>
      <c r="G287" s="159"/>
      <c r="H287" s="160"/>
      <c r="I287" s="159"/>
      <c r="J287" s="159"/>
      <c r="K287" s="159"/>
      <c r="L287" s="159"/>
      <c r="M287" s="159"/>
    </row>
    <row r="288" spans="3:13" ht="12.75">
      <c r="C288" s="159"/>
      <c r="D288" s="159"/>
      <c r="E288" s="159"/>
      <c r="F288" s="159"/>
      <c r="G288" s="159"/>
      <c r="H288" s="160"/>
      <c r="I288" s="159"/>
      <c r="J288" s="159"/>
      <c r="K288" s="159"/>
      <c r="L288" s="159"/>
      <c r="M288" s="159"/>
    </row>
    <row r="289" spans="3:13" ht="12.75">
      <c r="C289" s="159"/>
      <c r="D289" s="159"/>
      <c r="E289" s="159"/>
      <c r="F289" s="159"/>
      <c r="G289" s="159"/>
      <c r="H289" s="160"/>
      <c r="I289" s="159"/>
      <c r="J289" s="159"/>
      <c r="K289" s="159"/>
      <c r="L289" s="159"/>
      <c r="M289" s="159"/>
    </row>
    <row r="290" spans="3:13" ht="12.75">
      <c r="C290" s="159"/>
      <c r="D290" s="159"/>
      <c r="E290" s="159"/>
      <c r="F290" s="159"/>
      <c r="G290" s="159"/>
      <c r="H290" s="160"/>
      <c r="I290" s="159"/>
      <c r="J290" s="159"/>
      <c r="K290" s="159"/>
      <c r="L290" s="159"/>
      <c r="M290" s="159"/>
    </row>
    <row r="291" spans="3:13" ht="12.75">
      <c r="C291" s="159"/>
      <c r="D291" s="159"/>
      <c r="E291" s="159"/>
      <c r="F291" s="159"/>
      <c r="G291" s="159"/>
      <c r="H291" s="160"/>
      <c r="I291" s="159"/>
      <c r="J291" s="159"/>
      <c r="K291" s="159"/>
      <c r="L291" s="159"/>
      <c r="M291" s="159"/>
    </row>
    <row r="292" spans="3:13" ht="12.75">
      <c r="C292" s="159"/>
      <c r="D292" s="159"/>
      <c r="E292" s="159"/>
      <c r="F292" s="159"/>
      <c r="G292" s="159"/>
      <c r="H292" s="160"/>
      <c r="I292" s="159"/>
      <c r="J292" s="159"/>
      <c r="K292" s="159"/>
      <c r="L292" s="159"/>
      <c r="M292" s="159"/>
    </row>
    <row r="293" spans="3:13" ht="12.75">
      <c r="C293" s="159"/>
      <c r="D293" s="161"/>
      <c r="E293" s="161"/>
      <c r="F293" s="161"/>
      <c r="G293" s="161"/>
      <c r="H293" s="160"/>
      <c r="I293" s="159"/>
      <c r="J293" s="159"/>
      <c r="K293" s="159"/>
      <c r="L293" s="159"/>
      <c r="M293" s="159"/>
    </row>
    <row r="294" spans="3:13" ht="12.75">
      <c r="C294" s="159"/>
      <c r="D294" s="161"/>
      <c r="E294" s="161"/>
      <c r="F294" s="161"/>
      <c r="G294" s="161"/>
      <c r="H294" s="160"/>
      <c r="I294" s="159"/>
      <c r="J294" s="159"/>
      <c r="K294" s="159"/>
      <c r="L294" s="159"/>
      <c r="M294" s="159"/>
    </row>
    <row r="295" spans="3:13" ht="12.75">
      <c r="C295" s="159"/>
      <c r="D295" s="159"/>
      <c r="E295" s="159"/>
      <c r="F295" s="159"/>
      <c r="G295" s="159"/>
      <c r="H295" s="160"/>
      <c r="I295" s="159"/>
      <c r="J295" s="159"/>
      <c r="K295" s="159"/>
      <c r="L295" s="159"/>
      <c r="M295" s="159"/>
    </row>
    <row r="296" spans="3:13" ht="12.75">
      <c r="C296" s="159"/>
      <c r="D296" s="159"/>
      <c r="E296" s="159"/>
      <c r="F296" s="159"/>
      <c r="G296" s="159"/>
      <c r="H296" s="160"/>
      <c r="I296" s="159"/>
      <c r="J296" s="159"/>
      <c r="K296" s="159"/>
      <c r="L296" s="159"/>
      <c r="M296" s="159"/>
    </row>
    <row r="297" spans="3:13" ht="12.75">
      <c r="C297" s="175"/>
      <c r="D297" s="175"/>
      <c r="E297" s="175"/>
      <c r="F297" s="175"/>
      <c r="G297" s="175"/>
      <c r="H297" s="155"/>
      <c r="I297" s="175"/>
      <c r="J297" s="175"/>
      <c r="K297" s="175"/>
      <c r="L297" s="161"/>
      <c r="M297" s="159"/>
    </row>
    <row r="298" spans="3:13" ht="12.75">
      <c r="C298" s="176"/>
      <c r="D298" s="176" t="s">
        <v>53</v>
      </c>
      <c r="E298" s="176"/>
      <c r="F298" s="176" t="s">
        <v>54</v>
      </c>
      <c r="G298" s="176"/>
      <c r="H298" s="177" t="s">
        <v>55</v>
      </c>
      <c r="I298" s="176"/>
      <c r="J298" s="175" t="s">
        <v>60</v>
      </c>
      <c r="K298" s="175"/>
      <c r="L298" s="163"/>
      <c r="M298" s="68"/>
    </row>
    <row r="299" spans="3:13" ht="12.75">
      <c r="C299" s="176" t="s">
        <v>2</v>
      </c>
      <c r="D299" s="176" t="s">
        <v>1</v>
      </c>
      <c r="E299" s="176" t="s">
        <v>58</v>
      </c>
      <c r="F299" s="176" t="s">
        <v>1</v>
      </c>
      <c r="G299" s="176" t="s">
        <v>58</v>
      </c>
      <c r="H299" s="178" t="s">
        <v>1</v>
      </c>
      <c r="I299" s="176" t="s">
        <v>58</v>
      </c>
      <c r="J299" s="175" t="s">
        <v>1</v>
      </c>
      <c r="K299" s="175" t="s">
        <v>58</v>
      </c>
      <c r="L299" s="163"/>
      <c r="M299" s="68"/>
    </row>
    <row r="300" spans="3:13" ht="12.75">
      <c r="C300" s="175">
        <v>1</v>
      </c>
      <c r="D300" s="175"/>
      <c r="E300" s="175"/>
      <c r="F300" s="175"/>
      <c r="G300" s="175"/>
      <c r="H300" s="175"/>
      <c r="I300" s="175"/>
      <c r="J300" s="175">
        <v>0</v>
      </c>
      <c r="K300" s="175" t="e">
        <f>-E253/E252</f>
        <v>#DIV/0!</v>
      </c>
      <c r="L300" s="163"/>
      <c r="M300" s="68"/>
    </row>
    <row r="301" spans="3:13" ht="12.75">
      <c r="C301" s="175">
        <v>2</v>
      </c>
      <c r="D301" s="175"/>
      <c r="E301" s="175"/>
      <c r="F301" s="175"/>
      <c r="G301" s="175"/>
      <c r="H301" s="175"/>
      <c r="I301" s="175"/>
      <c r="J301" s="175">
        <f>E253</f>
        <v>0</v>
      </c>
      <c r="K301" s="175">
        <v>0</v>
      </c>
      <c r="L301" s="163"/>
      <c r="M301" s="68"/>
    </row>
    <row r="302" spans="3:13" ht="12.75">
      <c r="C302" s="175">
        <v>3</v>
      </c>
      <c r="D302" s="175"/>
      <c r="E302" s="175"/>
      <c r="F302" s="175"/>
      <c r="G302" s="175"/>
      <c r="H302" s="175"/>
      <c r="I302" s="175"/>
      <c r="J302" s="175"/>
      <c r="K302" s="175"/>
      <c r="L302" s="163"/>
      <c r="M302" s="68"/>
    </row>
    <row r="303" spans="3:13" ht="12.75">
      <c r="C303" s="175">
        <v>4</v>
      </c>
      <c r="D303" s="175"/>
      <c r="E303" s="175"/>
      <c r="F303" s="175"/>
      <c r="G303" s="175"/>
      <c r="H303" s="175"/>
      <c r="I303" s="175"/>
      <c r="J303" s="175"/>
      <c r="K303" s="175"/>
      <c r="L303" s="163"/>
      <c r="M303" s="68"/>
    </row>
    <row r="304" spans="3:13" ht="12.75">
      <c r="C304" s="175">
        <v>5</v>
      </c>
      <c r="D304" s="175"/>
      <c r="E304" s="175"/>
      <c r="F304" s="175"/>
      <c r="G304" s="175"/>
      <c r="H304" s="175"/>
      <c r="I304" s="175"/>
      <c r="J304" s="175"/>
      <c r="K304" s="175"/>
      <c r="L304" s="163"/>
      <c r="M304" s="68"/>
    </row>
    <row r="305" spans="3:13" ht="12.75">
      <c r="C305" s="175">
        <v>6</v>
      </c>
      <c r="D305" s="175"/>
      <c r="E305" s="175"/>
      <c r="F305" s="175"/>
      <c r="G305" s="175"/>
      <c r="H305" s="175"/>
      <c r="I305" s="175"/>
      <c r="J305" s="175"/>
      <c r="K305" s="175"/>
      <c r="L305" s="163"/>
      <c r="M305" s="68"/>
    </row>
    <row r="306" spans="3:13" ht="12.75">
      <c r="C306" s="175">
        <v>7</v>
      </c>
      <c r="D306" s="175"/>
      <c r="E306" s="175"/>
      <c r="F306" s="175"/>
      <c r="G306" s="175"/>
      <c r="H306" s="175"/>
      <c r="I306" s="175"/>
      <c r="J306" s="175"/>
      <c r="K306" s="175"/>
      <c r="L306" s="163"/>
      <c r="M306" s="68"/>
    </row>
    <row r="307" spans="3:13" ht="12.75">
      <c r="C307" s="175">
        <v>8</v>
      </c>
      <c r="D307" s="175"/>
      <c r="E307" s="175"/>
      <c r="F307" s="175"/>
      <c r="G307" s="175"/>
      <c r="H307" s="175"/>
      <c r="I307" s="175"/>
      <c r="J307" s="175"/>
      <c r="K307" s="175"/>
      <c r="L307" s="163"/>
      <c r="M307" s="68"/>
    </row>
    <row r="308" spans="3:13" ht="12.75">
      <c r="C308" s="176"/>
      <c r="D308" s="176"/>
      <c r="E308" s="176"/>
      <c r="F308" s="176"/>
      <c r="G308" s="176"/>
      <c r="H308" s="176"/>
      <c r="I308" s="176"/>
      <c r="J308" s="175" t="s">
        <v>60</v>
      </c>
      <c r="K308" s="175"/>
      <c r="L308" s="163"/>
      <c r="M308" s="68"/>
    </row>
    <row r="309" spans="3:13" ht="12.75">
      <c r="C309" s="176" t="s">
        <v>7</v>
      </c>
      <c r="D309" s="176"/>
      <c r="E309" s="176"/>
      <c r="F309" s="176"/>
      <c r="G309" s="176"/>
      <c r="H309" s="176"/>
      <c r="I309" s="176"/>
      <c r="J309" s="175" t="s">
        <v>1</v>
      </c>
      <c r="K309" s="175" t="s">
        <v>58</v>
      </c>
      <c r="L309" s="163"/>
      <c r="M309" s="68"/>
    </row>
    <row r="310" spans="3:13" ht="12.75">
      <c r="C310" s="175">
        <v>1</v>
      </c>
      <c r="D310" s="175"/>
      <c r="E310" s="175"/>
      <c r="F310" s="175"/>
      <c r="G310" s="175"/>
      <c r="H310" s="175"/>
      <c r="I310" s="175"/>
      <c r="J310" s="175">
        <v>0</v>
      </c>
      <c r="K310" s="175" t="e">
        <f>-E256/E255</f>
        <v>#DIV/0!</v>
      </c>
      <c r="L310" s="163"/>
      <c r="M310" s="68"/>
    </row>
    <row r="311" spans="3:13" ht="12.75">
      <c r="C311" s="175">
        <v>2</v>
      </c>
      <c r="D311" s="175"/>
      <c r="E311" s="175"/>
      <c r="F311" s="175"/>
      <c r="G311" s="175"/>
      <c r="H311" s="175"/>
      <c r="I311" s="175"/>
      <c r="J311" s="175">
        <f>E256</f>
        <v>0</v>
      </c>
      <c r="K311" s="175">
        <v>0</v>
      </c>
      <c r="L311" s="163"/>
      <c r="M311" s="68"/>
    </row>
    <row r="312" spans="3:13" ht="12.75">
      <c r="C312" s="175">
        <v>3</v>
      </c>
      <c r="D312" s="175"/>
      <c r="E312" s="175"/>
      <c r="F312" s="175"/>
      <c r="G312" s="175"/>
      <c r="H312" s="175"/>
      <c r="I312" s="175"/>
      <c r="J312" s="175"/>
      <c r="K312" s="175"/>
      <c r="L312" s="163"/>
      <c r="M312" s="68"/>
    </row>
    <row r="313" spans="3:13" ht="12.75">
      <c r="C313" s="175">
        <v>4</v>
      </c>
      <c r="D313" s="175"/>
      <c r="E313" s="175"/>
      <c r="F313" s="175"/>
      <c r="G313" s="175"/>
      <c r="H313" s="175"/>
      <c r="I313" s="175"/>
      <c r="J313" s="175"/>
      <c r="K313" s="175"/>
      <c r="L313" s="163"/>
      <c r="M313" s="68"/>
    </row>
    <row r="314" spans="3:13" ht="12.75">
      <c r="C314" s="175">
        <v>5</v>
      </c>
      <c r="D314" s="175"/>
      <c r="E314" s="175"/>
      <c r="F314" s="175"/>
      <c r="G314" s="175"/>
      <c r="H314" s="175"/>
      <c r="I314" s="175"/>
      <c r="J314" s="175"/>
      <c r="K314" s="175"/>
      <c r="L314" s="163"/>
      <c r="M314" s="68"/>
    </row>
    <row r="315" spans="3:13" ht="12.75">
      <c r="C315" s="175">
        <v>6</v>
      </c>
      <c r="D315" s="175"/>
      <c r="E315" s="175"/>
      <c r="F315" s="175"/>
      <c r="G315" s="175"/>
      <c r="H315" s="175"/>
      <c r="I315" s="175"/>
      <c r="J315" s="175"/>
      <c r="K315" s="175"/>
      <c r="L315" s="163"/>
      <c r="M315" s="68"/>
    </row>
    <row r="316" spans="3:13" ht="12.75">
      <c r="C316" s="175">
        <v>7</v>
      </c>
      <c r="D316" s="175"/>
      <c r="E316" s="175"/>
      <c r="F316" s="175"/>
      <c r="G316" s="175"/>
      <c r="H316" s="175"/>
      <c r="I316" s="175"/>
      <c r="J316" s="175"/>
      <c r="K316" s="175"/>
      <c r="L316" s="163"/>
      <c r="M316" s="68"/>
    </row>
    <row r="317" spans="3:13" ht="12.75">
      <c r="C317" s="175">
        <v>8</v>
      </c>
      <c r="D317" s="175"/>
      <c r="E317" s="175"/>
      <c r="F317" s="175"/>
      <c r="G317" s="175"/>
      <c r="H317" s="175"/>
      <c r="I317" s="175"/>
      <c r="J317" s="175"/>
      <c r="K317" s="175"/>
      <c r="L317" s="163"/>
      <c r="M317" s="68"/>
    </row>
    <row r="318" spans="3:13" ht="12.75">
      <c r="C318" s="176"/>
      <c r="D318" s="176"/>
      <c r="E318" s="176"/>
      <c r="F318" s="176"/>
      <c r="G318" s="176"/>
      <c r="H318" s="176"/>
      <c r="I318" s="176"/>
      <c r="J318" s="175"/>
      <c r="K318" s="175"/>
      <c r="L318" s="163"/>
      <c r="M318" s="68"/>
    </row>
    <row r="319" spans="3:13" ht="12.75">
      <c r="C319" s="176" t="s">
        <v>8</v>
      </c>
      <c r="D319" s="176"/>
      <c r="E319" s="176"/>
      <c r="F319" s="176"/>
      <c r="G319" s="176"/>
      <c r="H319" s="176"/>
      <c r="I319" s="176"/>
      <c r="J319" s="175" t="s">
        <v>60</v>
      </c>
      <c r="K319" s="175"/>
      <c r="L319" s="163"/>
      <c r="M319" s="68"/>
    </row>
    <row r="320" spans="3:13" ht="12.75">
      <c r="C320" s="175">
        <v>1</v>
      </c>
      <c r="D320" s="175"/>
      <c r="E320" s="175"/>
      <c r="F320" s="175"/>
      <c r="G320" s="175"/>
      <c r="H320" s="175"/>
      <c r="I320" s="175"/>
      <c r="J320" s="175" t="s">
        <v>1</v>
      </c>
      <c r="K320" s="175" t="s">
        <v>58</v>
      </c>
      <c r="L320" s="163"/>
      <c r="M320" s="68"/>
    </row>
    <row r="321" spans="3:13" ht="12.75">
      <c r="C321" s="175">
        <v>2</v>
      </c>
      <c r="D321" s="175"/>
      <c r="E321" s="175"/>
      <c r="F321" s="175"/>
      <c r="G321" s="175"/>
      <c r="H321" s="175"/>
      <c r="I321" s="175"/>
      <c r="J321" s="175">
        <v>0</v>
      </c>
      <c r="K321" s="175" t="e">
        <f>-E259/E258</f>
        <v>#DIV/0!</v>
      </c>
      <c r="L321" s="163"/>
      <c r="M321" s="68"/>
    </row>
    <row r="322" spans="3:13" ht="12.75">
      <c r="C322" s="175">
        <v>3</v>
      </c>
      <c r="D322" s="175"/>
      <c r="E322" s="175"/>
      <c r="F322" s="175"/>
      <c r="G322" s="175"/>
      <c r="H322" s="175"/>
      <c r="I322" s="175"/>
      <c r="J322" s="175">
        <f>E259</f>
        <v>0</v>
      </c>
      <c r="K322" s="175">
        <v>0</v>
      </c>
      <c r="L322" s="163"/>
      <c r="M322" s="68"/>
    </row>
    <row r="323" spans="3:13" ht="12.75">
      <c r="C323" s="175">
        <v>4</v>
      </c>
      <c r="D323" s="175"/>
      <c r="E323" s="175"/>
      <c r="F323" s="175"/>
      <c r="G323" s="175"/>
      <c r="H323" s="175"/>
      <c r="I323" s="175"/>
      <c r="J323" s="175"/>
      <c r="K323" s="175"/>
      <c r="L323" s="163"/>
      <c r="M323" s="68"/>
    </row>
    <row r="324" spans="3:13" ht="12.75">
      <c r="C324" s="175">
        <v>5</v>
      </c>
      <c r="D324" s="175"/>
      <c r="E324" s="175"/>
      <c r="F324" s="175"/>
      <c r="G324" s="175"/>
      <c r="H324" s="175"/>
      <c r="I324" s="175"/>
      <c r="J324" s="175"/>
      <c r="K324" s="175"/>
      <c r="L324" s="163"/>
      <c r="M324" s="68"/>
    </row>
    <row r="325" spans="3:13" ht="12.75">
      <c r="C325" s="175">
        <v>6</v>
      </c>
      <c r="D325" s="175"/>
      <c r="E325" s="175"/>
      <c r="F325" s="175"/>
      <c r="G325" s="175"/>
      <c r="H325" s="175"/>
      <c r="I325" s="175"/>
      <c r="J325" s="175"/>
      <c r="K325" s="175"/>
      <c r="L325" s="163"/>
      <c r="M325" s="68"/>
    </row>
    <row r="326" spans="3:13" ht="12.75">
      <c r="C326" s="175">
        <v>7</v>
      </c>
      <c r="D326" s="175"/>
      <c r="E326" s="175"/>
      <c r="F326" s="175"/>
      <c r="G326" s="175"/>
      <c r="H326" s="175"/>
      <c r="I326" s="175"/>
      <c r="J326" s="175"/>
      <c r="K326" s="175"/>
      <c r="L326" s="163"/>
      <c r="M326" s="68"/>
    </row>
    <row r="327" spans="3:13" ht="12.75">
      <c r="C327" s="175">
        <v>8</v>
      </c>
      <c r="D327" s="175"/>
      <c r="E327" s="175"/>
      <c r="F327" s="175"/>
      <c r="G327" s="175"/>
      <c r="H327" s="175"/>
      <c r="I327" s="175"/>
      <c r="J327" s="175"/>
      <c r="K327" s="175"/>
      <c r="L327" s="163"/>
      <c r="M327" s="68"/>
    </row>
    <row r="328" spans="3:13" ht="12.75">
      <c r="C328" s="176"/>
      <c r="D328" s="176"/>
      <c r="E328" s="176"/>
      <c r="F328" s="176"/>
      <c r="G328" s="176"/>
      <c r="H328" s="176"/>
      <c r="I328" s="176"/>
      <c r="J328" s="175"/>
      <c r="K328" s="175"/>
      <c r="L328" s="163"/>
      <c r="M328" s="68"/>
    </row>
    <row r="329" spans="3:13" ht="12.75">
      <c r="C329" s="176" t="s">
        <v>9</v>
      </c>
      <c r="D329" s="176"/>
      <c r="E329" s="176"/>
      <c r="F329" s="176"/>
      <c r="G329" s="176"/>
      <c r="H329" s="176"/>
      <c r="I329" s="176"/>
      <c r="J329" s="175" t="s">
        <v>60</v>
      </c>
      <c r="K329" s="175"/>
      <c r="L329" s="163"/>
      <c r="M329" s="68"/>
    </row>
    <row r="330" spans="3:13" ht="12.75">
      <c r="C330" s="175">
        <v>1</v>
      </c>
      <c r="D330" s="175"/>
      <c r="E330" s="175"/>
      <c r="F330" s="175"/>
      <c r="G330" s="175"/>
      <c r="H330" s="175"/>
      <c r="I330" s="175"/>
      <c r="J330" s="175" t="s">
        <v>1</v>
      </c>
      <c r="K330" s="175" t="s">
        <v>58</v>
      </c>
      <c r="L330" s="163"/>
      <c r="M330" s="68"/>
    </row>
    <row r="331" spans="3:13" ht="12.75">
      <c r="C331" s="175">
        <v>2</v>
      </c>
      <c r="D331" s="175"/>
      <c r="E331" s="175"/>
      <c r="F331" s="175"/>
      <c r="G331" s="175"/>
      <c r="H331" s="175"/>
      <c r="I331" s="175"/>
      <c r="J331" s="175">
        <v>0</v>
      </c>
      <c r="K331" s="175" t="e">
        <f>-E262/E261</f>
        <v>#DIV/0!</v>
      </c>
      <c r="L331" s="163"/>
      <c r="M331" s="68"/>
    </row>
    <row r="332" spans="3:13" ht="12.75">
      <c r="C332" s="175">
        <v>3</v>
      </c>
      <c r="D332" s="176"/>
      <c r="E332" s="176"/>
      <c r="F332" s="175"/>
      <c r="G332" s="175"/>
      <c r="H332" s="175"/>
      <c r="I332" s="175"/>
      <c r="J332" s="175">
        <f>E262</f>
        <v>0</v>
      </c>
      <c r="K332" s="175">
        <v>0</v>
      </c>
      <c r="L332" s="163"/>
      <c r="M332" s="68"/>
    </row>
    <row r="333" spans="3:13" ht="12.75">
      <c r="C333" s="175">
        <v>4</v>
      </c>
      <c r="D333" s="176"/>
      <c r="E333" s="176"/>
      <c r="F333" s="175"/>
      <c r="G333" s="175"/>
      <c r="H333" s="175"/>
      <c r="I333" s="175"/>
      <c r="J333" s="175"/>
      <c r="K333" s="175"/>
      <c r="L333" s="163"/>
      <c r="M333" s="68"/>
    </row>
    <row r="334" spans="3:13" ht="12.75">
      <c r="C334" s="175">
        <v>5</v>
      </c>
      <c r="D334" s="176"/>
      <c r="E334" s="176"/>
      <c r="F334" s="175"/>
      <c r="G334" s="175"/>
      <c r="H334" s="175"/>
      <c r="I334" s="175"/>
      <c r="J334" s="175"/>
      <c r="K334" s="175"/>
      <c r="L334" s="163"/>
      <c r="M334" s="68"/>
    </row>
    <row r="335" spans="3:13" ht="12.75">
      <c r="C335" s="175">
        <v>6</v>
      </c>
      <c r="D335" s="176"/>
      <c r="E335" s="176"/>
      <c r="F335" s="175"/>
      <c r="G335" s="175"/>
      <c r="H335" s="175"/>
      <c r="I335" s="175"/>
      <c r="J335" s="175"/>
      <c r="K335" s="175"/>
      <c r="L335" s="163"/>
      <c r="M335" s="68"/>
    </row>
    <row r="336" spans="3:13" ht="12.75">
      <c r="C336" s="175">
        <v>7</v>
      </c>
      <c r="D336" s="175"/>
      <c r="E336" s="175"/>
      <c r="F336" s="175"/>
      <c r="G336" s="175"/>
      <c r="H336" s="175"/>
      <c r="I336" s="175"/>
      <c r="J336" s="175"/>
      <c r="K336" s="175"/>
      <c r="L336" s="163"/>
      <c r="M336" s="68"/>
    </row>
    <row r="337" spans="3:13" ht="12.75">
      <c r="C337" s="175">
        <v>8</v>
      </c>
      <c r="D337" s="175"/>
      <c r="E337" s="175"/>
      <c r="F337" s="175"/>
      <c r="G337" s="175"/>
      <c r="H337" s="175"/>
      <c r="I337" s="175"/>
      <c r="J337" s="175"/>
      <c r="K337" s="175"/>
      <c r="L337" s="163"/>
      <c r="M337" s="68"/>
    </row>
    <row r="339" ht="13.5" thickBot="1"/>
    <row r="340" spans="54:60" ht="15.75" thickBot="1">
      <c r="BB340" s="36"/>
      <c r="BC340" s="225" t="s">
        <v>83</v>
      </c>
      <c r="BD340" s="225"/>
      <c r="BE340" s="225"/>
      <c r="BF340" s="225"/>
      <c r="BG340" s="225"/>
      <c r="BH340" s="37"/>
    </row>
    <row r="341" spans="54:61" ht="13.5" customHeight="1">
      <c r="BB341" s="27"/>
      <c r="BC341" s="28"/>
      <c r="BD341" s="28"/>
      <c r="BE341" s="28"/>
      <c r="BF341" s="28"/>
      <c r="BG341" s="28"/>
      <c r="BH341" s="29"/>
      <c r="BI341" s="40"/>
    </row>
    <row r="342" spans="54:61" ht="15" customHeight="1">
      <c r="BB342" s="30"/>
      <c r="BC342" s="226" t="s">
        <v>84</v>
      </c>
      <c r="BD342" s="227"/>
      <c r="BE342" s="227"/>
      <c r="BF342" s="227"/>
      <c r="BG342" s="228"/>
      <c r="BH342" s="32"/>
      <c r="BI342" s="41"/>
    </row>
    <row r="343" spans="54:61" ht="15" customHeight="1">
      <c r="BB343" s="30"/>
      <c r="BC343" s="229"/>
      <c r="BD343" s="230"/>
      <c r="BE343" s="230"/>
      <c r="BF343" s="230"/>
      <c r="BG343" s="231"/>
      <c r="BH343" s="32"/>
      <c r="BI343" s="41"/>
    </row>
    <row r="344" spans="54:61" ht="12.75">
      <c r="BB344" s="30"/>
      <c r="BC344" s="39"/>
      <c r="BD344" s="39"/>
      <c r="BE344" s="39"/>
      <c r="BF344" s="39"/>
      <c r="BG344" s="39"/>
      <c r="BH344" s="32"/>
      <c r="BI344" s="41"/>
    </row>
    <row r="345" spans="54:61" ht="12.75">
      <c r="BB345" s="30"/>
      <c r="BC345" s="222"/>
      <c r="BD345" s="223"/>
      <c r="BE345" s="223"/>
      <c r="BF345" s="223"/>
      <c r="BG345" s="223"/>
      <c r="BH345" s="32"/>
      <c r="BI345" s="41"/>
    </row>
    <row r="346" spans="54:61" ht="12.75">
      <c r="BB346" s="30"/>
      <c r="BC346" s="38"/>
      <c r="BD346" s="38"/>
      <c r="BE346" s="38"/>
      <c r="BF346" s="38"/>
      <c r="BG346" s="38"/>
      <c r="BH346" s="32"/>
      <c r="BI346" s="41"/>
    </row>
    <row r="347" spans="54:61" ht="12.75">
      <c r="BB347" s="30"/>
      <c r="BC347" s="31"/>
      <c r="BD347" s="31"/>
      <c r="BE347" s="31"/>
      <c r="BF347" s="31"/>
      <c r="BG347" s="31"/>
      <c r="BH347" s="32"/>
      <c r="BI347" s="41"/>
    </row>
    <row r="348" spans="54:61" ht="12.75">
      <c r="BB348" s="30"/>
      <c r="BC348" s="31"/>
      <c r="BD348" s="31"/>
      <c r="BE348" s="31"/>
      <c r="BF348" s="31"/>
      <c r="BG348" s="31"/>
      <c r="BH348" s="32"/>
      <c r="BI348" s="41"/>
    </row>
    <row r="349" spans="54:61" ht="13.5" thickBot="1">
      <c r="BB349" s="33"/>
      <c r="BC349" s="34"/>
      <c r="BD349" s="34"/>
      <c r="BE349" s="34"/>
      <c r="BF349" s="34"/>
      <c r="BG349" s="34"/>
      <c r="BH349" s="35"/>
      <c r="BI349" s="41"/>
    </row>
    <row r="350" spans="55:61" ht="12.75">
      <c r="BC350" s="43"/>
      <c r="BD350" s="44"/>
      <c r="BE350" s="44"/>
      <c r="BF350" s="44"/>
      <c r="BG350" s="44"/>
      <c r="BH350" s="44"/>
      <c r="BI350" s="42"/>
    </row>
  </sheetData>
  <sheetProtection/>
  <mergeCells count="33">
    <mergeCell ref="C255:C256"/>
    <mergeCell ref="C258:C259"/>
    <mergeCell ref="C261:C262"/>
    <mergeCell ref="BC345:BG345"/>
    <mergeCell ref="BC113:BG113"/>
    <mergeCell ref="BC114:BG114"/>
    <mergeCell ref="BC115:BG115"/>
    <mergeCell ref="BC116:BG116"/>
    <mergeCell ref="C241:C242"/>
    <mergeCell ref="C244:C245"/>
    <mergeCell ref="C247:C248"/>
    <mergeCell ref="BC340:BG340"/>
    <mergeCell ref="C252:C253"/>
    <mergeCell ref="BC107:BG107"/>
    <mergeCell ref="BC109:BG110"/>
    <mergeCell ref="H150:I150"/>
    <mergeCell ref="D141:G141"/>
    <mergeCell ref="BC112:BG112"/>
    <mergeCell ref="BC342:BG343"/>
    <mergeCell ref="B150:C150"/>
    <mergeCell ref="B1:O1"/>
    <mergeCell ref="F2:G2"/>
    <mergeCell ref="H2:O2"/>
    <mergeCell ref="B3:O3"/>
    <mergeCell ref="D150:E150"/>
    <mergeCell ref="F150:G150"/>
    <mergeCell ref="I4:M4"/>
    <mergeCell ref="BC16:BG16"/>
    <mergeCell ref="D6:G6"/>
    <mergeCell ref="BC11:BG11"/>
    <mergeCell ref="BC13:BG14"/>
    <mergeCell ref="H10:I10"/>
    <mergeCell ref="J10:O1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78" r:id="rId3"/>
  <rowBreaks count="1" manualBreakCount="1">
    <brk id="51" min="1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Пыпкина Мария Александровна</cp:lastModifiedBy>
  <cp:lastPrinted>2007-06-05T13:10:27Z</cp:lastPrinted>
  <dcterms:created xsi:type="dcterms:W3CDTF">2004-10-07T08:06:27Z</dcterms:created>
  <dcterms:modified xsi:type="dcterms:W3CDTF">2019-09-10T13:34:05Z</dcterms:modified>
  <cp:category/>
  <cp:version/>
  <cp:contentType/>
  <cp:contentStatus/>
</cp:coreProperties>
</file>